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221AF25D-188E-4C4D-AC29-FF3C8E892480}" xr6:coauthVersionLast="47" xr6:coauthVersionMax="47" xr10:uidLastSave="{00000000-0000-0000-0000-000000000000}"/>
  <workbookProtection workbookAlgorithmName="SHA-512" workbookHashValue="eyh7ruwAxx3uSyQEENgte5477wMSzvpfGYwrT2lSBw9uJSvKJb9WL6whdmtwDfDjdxqep16roxIZgjPQhhJdWQ==" workbookSaltValue="Rnq2NVUfoh3t60RQfOg2pQ==" workbookSpinCount="100000" lockStructure="1"/>
  <bookViews>
    <workbookView xWindow="34290" yWindow="-1550" windowWidth="38620" windowHeight="21100" xr2:uid="{00000000-000D-0000-FFFF-FFFF00000000}"/>
  </bookViews>
  <sheets>
    <sheet name="Total Employees RaceEthn" sheetId="1" r:id="rId1"/>
    <sheet name="FT Employees RaceEthn" sheetId="9" r:id="rId2"/>
    <sheet name="PT Employees RaceEthn"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 i="11" l="1"/>
  <c r="U30" i="11" s="1"/>
  <c r="T3" i="9"/>
  <c r="T30" i="9" s="1"/>
  <c r="S3" i="9"/>
  <c r="U3" i="9"/>
  <c r="U30" i="9" s="1"/>
  <c r="U3" i="1"/>
  <c r="U30" i="1" s="1"/>
  <c r="T30" i="11"/>
  <c r="T29" i="11"/>
  <c r="T28" i="11"/>
  <c r="T27" i="11"/>
  <c r="T26" i="11"/>
  <c r="T25" i="11"/>
  <c r="T24" i="11"/>
  <c r="T22" i="11"/>
  <c r="T21" i="11"/>
  <c r="T20" i="11"/>
  <c r="T19" i="11"/>
  <c r="T18" i="11"/>
  <c r="T17" i="11"/>
  <c r="T16" i="11"/>
  <c r="T15" i="11"/>
  <c r="T14" i="11"/>
  <c r="T30" i="1"/>
  <c r="T29" i="1"/>
  <c r="T28" i="1"/>
  <c r="T27" i="1"/>
  <c r="T26" i="1"/>
  <c r="T25" i="1"/>
  <c r="T24" i="1"/>
  <c r="T22" i="1"/>
  <c r="T21" i="1"/>
  <c r="T20" i="1"/>
  <c r="T19" i="1"/>
  <c r="T18" i="1"/>
  <c r="T17" i="1"/>
  <c r="T16" i="1"/>
  <c r="T15" i="1"/>
  <c r="T14" i="1"/>
  <c r="U26" i="11" l="1"/>
  <c r="U28" i="11"/>
  <c r="U14" i="11"/>
  <c r="U16" i="11"/>
  <c r="U18" i="11"/>
  <c r="U20" i="11"/>
  <c r="U21" i="11"/>
  <c r="U24" i="11"/>
  <c r="U27" i="11"/>
  <c r="U29" i="11"/>
  <c r="U15" i="11"/>
  <c r="U17" i="11"/>
  <c r="U19" i="11"/>
  <c r="U22" i="11"/>
  <c r="U25" i="11"/>
  <c r="U14" i="1"/>
  <c r="U15" i="1"/>
  <c r="U17" i="1"/>
  <c r="U16" i="1"/>
  <c r="U18" i="1"/>
  <c r="U19" i="1"/>
  <c r="U20" i="1"/>
  <c r="U21" i="1"/>
  <c r="U22" i="1"/>
  <c r="U24" i="1"/>
  <c r="U25" i="1"/>
  <c r="U26" i="1"/>
  <c r="U27" i="1"/>
  <c r="U26" i="9"/>
  <c r="U14" i="9"/>
  <c r="U15" i="9"/>
  <c r="U16" i="9"/>
  <c r="U17" i="9"/>
  <c r="U18" i="9"/>
  <c r="U19" i="9"/>
  <c r="U20" i="9"/>
  <c r="U21" i="9"/>
  <c r="U22" i="9"/>
  <c r="U24" i="9"/>
  <c r="U25" i="9"/>
  <c r="U27" i="9"/>
  <c r="U28" i="9"/>
  <c r="U29" i="9"/>
  <c r="T28" i="9"/>
  <c r="T29" i="9"/>
  <c r="T14" i="9"/>
  <c r="T15" i="9"/>
  <c r="T16" i="9"/>
  <c r="T17" i="9"/>
  <c r="T18" i="9"/>
  <c r="T19" i="9"/>
  <c r="T20" i="9"/>
  <c r="T21" i="9"/>
  <c r="T22" i="9"/>
  <c r="T24" i="9"/>
  <c r="T25" i="9"/>
  <c r="T26" i="9"/>
  <c r="T27" i="9"/>
  <c r="U28" i="1"/>
  <c r="U29" i="1"/>
  <c r="S30" i="11"/>
  <c r="S29" i="11"/>
  <c r="S28" i="11"/>
  <c r="S27" i="11"/>
  <c r="S26" i="11"/>
  <c r="S25" i="11"/>
  <c r="S24" i="11"/>
  <c r="S22" i="11"/>
  <c r="S21" i="11"/>
  <c r="S20" i="11"/>
  <c r="S19" i="11"/>
  <c r="S18" i="11"/>
  <c r="S17" i="11"/>
  <c r="S16" i="11"/>
  <c r="S15" i="11"/>
  <c r="S14" i="11"/>
  <c r="S30" i="9"/>
  <c r="S29" i="9"/>
  <c r="S28" i="9"/>
  <c r="S27" i="9"/>
  <c r="S26" i="9"/>
  <c r="S25" i="9"/>
  <c r="S24" i="9"/>
  <c r="S22" i="9"/>
  <c r="S21" i="9"/>
  <c r="S20" i="9"/>
  <c r="S19" i="9"/>
  <c r="S18" i="9"/>
  <c r="S17" i="9"/>
  <c r="S16" i="9"/>
  <c r="S15" i="9"/>
  <c r="S14" i="9"/>
  <c r="S30" i="1"/>
  <c r="S29" i="1"/>
  <c r="S28" i="1"/>
  <c r="S27" i="1"/>
  <c r="S26" i="1"/>
  <c r="S25" i="1"/>
  <c r="S24" i="1"/>
  <c r="S22" i="1"/>
  <c r="S21" i="1"/>
  <c r="S20" i="1"/>
  <c r="S19" i="1"/>
  <c r="S18" i="1"/>
  <c r="S17" i="1"/>
  <c r="S16" i="1"/>
  <c r="S15" i="1"/>
  <c r="S14" i="1"/>
  <c r="R30" i="11"/>
  <c r="R29" i="11"/>
  <c r="R28" i="11"/>
  <c r="R27" i="11"/>
  <c r="R26" i="11"/>
  <c r="R25" i="11"/>
  <c r="R24" i="11"/>
  <c r="R22" i="11"/>
  <c r="R21" i="11"/>
  <c r="R20" i="11"/>
  <c r="R19" i="11"/>
  <c r="R18" i="11"/>
  <c r="R17" i="11"/>
  <c r="R16" i="11"/>
  <c r="R15" i="11"/>
  <c r="R14" i="11"/>
  <c r="R30" i="9"/>
  <c r="R29" i="9"/>
  <c r="R28" i="9"/>
  <c r="R27" i="9"/>
  <c r="R26" i="9"/>
  <c r="R25" i="9"/>
  <c r="R24" i="9"/>
  <c r="R22" i="9"/>
  <c r="R21" i="9"/>
  <c r="R20" i="9"/>
  <c r="R19" i="9"/>
  <c r="R18" i="9"/>
  <c r="R17" i="9"/>
  <c r="R16" i="9"/>
  <c r="R15" i="9"/>
  <c r="R14" i="9"/>
  <c r="R30" i="1"/>
  <c r="Q30" i="1"/>
  <c r="P30" i="1"/>
  <c r="R29" i="1"/>
  <c r="Q29" i="1"/>
  <c r="P29" i="1"/>
  <c r="R28" i="1"/>
  <c r="Q28" i="1"/>
  <c r="P28" i="1"/>
  <c r="R27" i="1"/>
  <c r="Q27" i="1"/>
  <c r="P27" i="1"/>
  <c r="R26" i="1"/>
  <c r="Q26" i="1"/>
  <c r="P26" i="1"/>
  <c r="R25" i="1"/>
  <c r="Q25" i="1"/>
  <c r="P25" i="1"/>
  <c r="R24" i="1"/>
  <c r="Q24" i="1"/>
  <c r="P24" i="1"/>
  <c r="R22" i="1"/>
  <c r="Q22" i="1"/>
  <c r="P22" i="1"/>
  <c r="R21" i="1"/>
  <c r="Q21" i="1"/>
  <c r="P21" i="1"/>
  <c r="R20" i="1"/>
  <c r="Q20" i="1"/>
  <c r="P20" i="1"/>
  <c r="R19" i="1"/>
  <c r="Q19" i="1"/>
  <c r="P19" i="1"/>
  <c r="R18" i="1"/>
  <c r="Q18" i="1"/>
  <c r="P18" i="1"/>
  <c r="R17" i="1"/>
  <c r="Q17" i="1"/>
  <c r="P17" i="1"/>
  <c r="R16" i="1"/>
  <c r="Q16" i="1"/>
  <c r="P16" i="1"/>
  <c r="R15" i="1"/>
  <c r="Q15" i="1"/>
  <c r="P15" i="1"/>
  <c r="R14" i="1"/>
  <c r="Q14" i="1"/>
  <c r="P14" i="1"/>
  <c r="Q30" i="11" l="1"/>
  <c r="P30" i="11"/>
  <c r="O30" i="11"/>
  <c r="N30" i="11"/>
  <c r="M30" i="11"/>
  <c r="L30" i="11"/>
  <c r="K30" i="11"/>
  <c r="J30" i="11"/>
  <c r="I30" i="11"/>
  <c r="H30" i="11"/>
  <c r="G30" i="11"/>
  <c r="F30" i="11"/>
  <c r="E30" i="11"/>
  <c r="D30" i="11"/>
  <c r="C30" i="11"/>
  <c r="B30" i="11"/>
  <c r="Q29" i="11"/>
  <c r="P29" i="11"/>
  <c r="O29" i="11"/>
  <c r="N29" i="11"/>
  <c r="M29" i="11"/>
  <c r="L29" i="11"/>
  <c r="K29" i="11"/>
  <c r="J29" i="11"/>
  <c r="I29" i="11"/>
  <c r="H29" i="11"/>
  <c r="G29" i="11"/>
  <c r="F29" i="11"/>
  <c r="E29" i="11"/>
  <c r="D29" i="11"/>
  <c r="C29" i="11"/>
  <c r="B29" i="11"/>
  <c r="Q28" i="11"/>
  <c r="P28" i="11"/>
  <c r="O28" i="11"/>
  <c r="N28" i="11"/>
  <c r="M28" i="11"/>
  <c r="L28" i="11"/>
  <c r="K28" i="11"/>
  <c r="J28" i="11"/>
  <c r="I28" i="11"/>
  <c r="H28" i="11"/>
  <c r="G28" i="11"/>
  <c r="F28" i="11"/>
  <c r="E28" i="11"/>
  <c r="D28" i="11"/>
  <c r="C28" i="11"/>
  <c r="B28" i="11"/>
  <c r="Q27" i="11"/>
  <c r="P27" i="11"/>
  <c r="O27" i="11"/>
  <c r="N27" i="11"/>
  <c r="M27" i="11"/>
  <c r="L27" i="11"/>
  <c r="K27" i="11"/>
  <c r="J27" i="11"/>
  <c r="I27" i="11"/>
  <c r="H27" i="11"/>
  <c r="G27" i="11"/>
  <c r="F27" i="11"/>
  <c r="E27" i="11"/>
  <c r="D27" i="11"/>
  <c r="C27" i="11"/>
  <c r="B27" i="11"/>
  <c r="Q26" i="11"/>
  <c r="P26" i="11"/>
  <c r="O26" i="11"/>
  <c r="N26" i="11"/>
  <c r="M26" i="11"/>
  <c r="L26" i="11"/>
  <c r="K26" i="11"/>
  <c r="J26" i="11"/>
  <c r="I26" i="11"/>
  <c r="H26" i="11"/>
  <c r="G26" i="11"/>
  <c r="F26" i="11"/>
  <c r="E26" i="11"/>
  <c r="D26" i="11"/>
  <c r="C26" i="11"/>
  <c r="B26" i="11"/>
  <c r="Q25" i="11"/>
  <c r="P25" i="11"/>
  <c r="O25" i="11"/>
  <c r="N25" i="11"/>
  <c r="M25" i="11"/>
  <c r="L25" i="11"/>
  <c r="K25" i="11"/>
  <c r="J25" i="11"/>
  <c r="I25" i="11"/>
  <c r="H25" i="11"/>
  <c r="G25" i="11"/>
  <c r="F25" i="11"/>
  <c r="E25" i="11"/>
  <c r="D25" i="11"/>
  <c r="C25" i="11"/>
  <c r="B25" i="11"/>
  <c r="Q24" i="11"/>
  <c r="P24" i="11"/>
  <c r="O24" i="11"/>
  <c r="N24" i="11"/>
  <c r="M24" i="11"/>
  <c r="L24" i="11"/>
  <c r="K24" i="11"/>
  <c r="J24" i="11"/>
  <c r="I24" i="11"/>
  <c r="H24" i="11"/>
  <c r="G24" i="11"/>
  <c r="F24" i="11"/>
  <c r="E24" i="11"/>
  <c r="D24" i="11"/>
  <c r="C24" i="11"/>
  <c r="B24" i="11"/>
  <c r="Q22" i="11"/>
  <c r="P22" i="11"/>
  <c r="O22" i="11"/>
  <c r="N22" i="11"/>
  <c r="M22" i="11"/>
  <c r="L22" i="11"/>
  <c r="K22" i="11"/>
  <c r="J22" i="11"/>
  <c r="I22" i="11"/>
  <c r="H22" i="11"/>
  <c r="G22" i="11"/>
  <c r="F22" i="11"/>
  <c r="E22" i="11"/>
  <c r="D22" i="11"/>
  <c r="C22" i="11"/>
  <c r="B22" i="11"/>
  <c r="Q21" i="11"/>
  <c r="P21" i="11"/>
  <c r="O21" i="11"/>
  <c r="N21" i="11"/>
  <c r="M21" i="11"/>
  <c r="L21" i="11"/>
  <c r="K21" i="11"/>
  <c r="J21" i="11"/>
  <c r="I21" i="11"/>
  <c r="H21" i="11"/>
  <c r="G21" i="11"/>
  <c r="F21" i="11"/>
  <c r="E21" i="11"/>
  <c r="D21" i="11"/>
  <c r="C21" i="11"/>
  <c r="B21" i="11"/>
  <c r="Q20" i="11"/>
  <c r="P20" i="11"/>
  <c r="O20" i="11"/>
  <c r="N20" i="11"/>
  <c r="M20" i="11"/>
  <c r="L20" i="11"/>
  <c r="K20" i="11"/>
  <c r="J20" i="11"/>
  <c r="I20" i="11"/>
  <c r="H20" i="11"/>
  <c r="G20" i="11"/>
  <c r="F20" i="11"/>
  <c r="E20" i="11"/>
  <c r="D20" i="11"/>
  <c r="C20" i="11"/>
  <c r="B20" i="11"/>
  <c r="Q19" i="11"/>
  <c r="P19" i="11"/>
  <c r="O19" i="11"/>
  <c r="N19" i="11"/>
  <c r="M19" i="11"/>
  <c r="L19" i="11"/>
  <c r="K19" i="11"/>
  <c r="J19" i="11"/>
  <c r="I19" i="11"/>
  <c r="H19" i="11"/>
  <c r="G19" i="11"/>
  <c r="F19" i="11"/>
  <c r="E19" i="11"/>
  <c r="D19" i="11"/>
  <c r="C19" i="11"/>
  <c r="B19" i="11"/>
  <c r="Q18" i="11"/>
  <c r="P18" i="11"/>
  <c r="O18" i="11"/>
  <c r="N18" i="11"/>
  <c r="M18" i="11"/>
  <c r="L18" i="11"/>
  <c r="K18" i="11"/>
  <c r="J18" i="11"/>
  <c r="I18" i="11"/>
  <c r="H18" i="11"/>
  <c r="G18" i="11"/>
  <c r="F18" i="11"/>
  <c r="E18" i="11"/>
  <c r="D18" i="11"/>
  <c r="C18" i="11"/>
  <c r="B18" i="11"/>
  <c r="Q17" i="11"/>
  <c r="P17" i="11"/>
  <c r="O17" i="11"/>
  <c r="N17" i="11"/>
  <c r="M17" i="11"/>
  <c r="L17" i="11"/>
  <c r="K17" i="11"/>
  <c r="J17" i="11"/>
  <c r="I17" i="11"/>
  <c r="H17" i="11"/>
  <c r="G17" i="11"/>
  <c r="F17" i="11"/>
  <c r="E17" i="11"/>
  <c r="D17" i="11"/>
  <c r="C17" i="11"/>
  <c r="B17" i="11"/>
  <c r="Q16" i="11"/>
  <c r="P16" i="11"/>
  <c r="O16" i="11"/>
  <c r="N16" i="11"/>
  <c r="M16" i="11"/>
  <c r="L16" i="11"/>
  <c r="K16" i="11"/>
  <c r="J16" i="11"/>
  <c r="I16" i="11"/>
  <c r="H16" i="11"/>
  <c r="G16" i="11"/>
  <c r="F16" i="11"/>
  <c r="E16" i="11"/>
  <c r="D16" i="11"/>
  <c r="C16" i="11"/>
  <c r="B16" i="11"/>
  <c r="Q15" i="11"/>
  <c r="P15" i="11"/>
  <c r="O15" i="11"/>
  <c r="N15" i="11"/>
  <c r="M15" i="11"/>
  <c r="L15" i="11"/>
  <c r="K15" i="11"/>
  <c r="J15" i="11"/>
  <c r="I15" i="11"/>
  <c r="H15" i="11"/>
  <c r="G15" i="11"/>
  <c r="F15" i="11"/>
  <c r="E15" i="11"/>
  <c r="D15" i="11"/>
  <c r="C15" i="11"/>
  <c r="B15" i="11"/>
  <c r="Q14" i="11"/>
  <c r="P14" i="11"/>
  <c r="O14" i="11"/>
  <c r="N14" i="11"/>
  <c r="M14" i="11"/>
  <c r="L14" i="11"/>
  <c r="K14" i="11"/>
  <c r="J14" i="11"/>
  <c r="I14" i="11"/>
  <c r="H14" i="11"/>
  <c r="G14" i="11"/>
  <c r="F14" i="11"/>
  <c r="E14" i="11"/>
  <c r="D14" i="11"/>
  <c r="C14" i="11"/>
  <c r="B14" i="11"/>
  <c r="Q30" i="9"/>
  <c r="O30" i="9"/>
  <c r="N30" i="9"/>
  <c r="M30" i="9"/>
  <c r="L30" i="9"/>
  <c r="K30" i="9"/>
  <c r="J30" i="9"/>
  <c r="I30" i="9"/>
  <c r="H30" i="9"/>
  <c r="G30" i="9"/>
  <c r="F30" i="9"/>
  <c r="E30" i="9"/>
  <c r="D30" i="9"/>
  <c r="C30" i="9"/>
  <c r="B30" i="9"/>
  <c r="Q29" i="9"/>
  <c r="P29" i="9"/>
  <c r="O29" i="9"/>
  <c r="N29" i="9"/>
  <c r="M29" i="9"/>
  <c r="L29" i="9"/>
  <c r="K29" i="9"/>
  <c r="J29" i="9"/>
  <c r="I29" i="9"/>
  <c r="H29" i="9"/>
  <c r="G29" i="9"/>
  <c r="F29" i="9"/>
  <c r="E29" i="9"/>
  <c r="D29" i="9"/>
  <c r="C29" i="9"/>
  <c r="B29" i="9"/>
  <c r="Q28" i="9"/>
  <c r="P28" i="9"/>
  <c r="O28" i="9"/>
  <c r="N28" i="9"/>
  <c r="M28" i="9"/>
  <c r="L28" i="9"/>
  <c r="K28" i="9"/>
  <c r="J28" i="9"/>
  <c r="I28" i="9"/>
  <c r="H28" i="9"/>
  <c r="G28" i="9"/>
  <c r="F28" i="9"/>
  <c r="E28" i="9"/>
  <c r="D28" i="9"/>
  <c r="C28" i="9"/>
  <c r="B28" i="9"/>
  <c r="Q27" i="9"/>
  <c r="P27" i="9"/>
  <c r="O27" i="9"/>
  <c r="N27" i="9"/>
  <c r="M27" i="9"/>
  <c r="L27" i="9"/>
  <c r="K27" i="9"/>
  <c r="J27" i="9"/>
  <c r="I27" i="9"/>
  <c r="H27" i="9"/>
  <c r="G27" i="9"/>
  <c r="F27" i="9"/>
  <c r="E27" i="9"/>
  <c r="D27" i="9"/>
  <c r="C27" i="9"/>
  <c r="B27" i="9"/>
  <c r="Q26" i="9"/>
  <c r="P26" i="9"/>
  <c r="O26" i="9"/>
  <c r="N26" i="9"/>
  <c r="M26" i="9"/>
  <c r="L26" i="9"/>
  <c r="K26" i="9"/>
  <c r="J26" i="9"/>
  <c r="I26" i="9"/>
  <c r="H26" i="9"/>
  <c r="G26" i="9"/>
  <c r="F26" i="9"/>
  <c r="E26" i="9"/>
  <c r="D26" i="9"/>
  <c r="C26" i="9"/>
  <c r="B26" i="9"/>
  <c r="Q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20" i="9"/>
  <c r="O20" i="9"/>
  <c r="N20" i="9"/>
  <c r="M20" i="9"/>
  <c r="L20" i="9"/>
  <c r="K20" i="9"/>
  <c r="J20" i="9"/>
  <c r="I20" i="9"/>
  <c r="H20" i="9"/>
  <c r="G20" i="9"/>
  <c r="F20" i="9"/>
  <c r="E20" i="9"/>
  <c r="D20" i="9"/>
  <c r="C20" i="9"/>
  <c r="B20"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P30" i="9"/>
  <c r="P25" i="9" l="1"/>
  <c r="P22" i="9"/>
  <c r="P20" i="9"/>
  <c r="B25" i="1" l="1"/>
  <c r="C25" i="1"/>
  <c r="D25" i="1"/>
  <c r="E25" i="1"/>
  <c r="F25" i="1"/>
  <c r="G25" i="1"/>
  <c r="H25" i="1"/>
  <c r="I25" i="1"/>
  <c r="J25" i="1"/>
  <c r="K25" i="1"/>
  <c r="L25" i="1"/>
  <c r="M25" i="1"/>
  <c r="N25" i="1"/>
  <c r="O25" i="1"/>
  <c r="B26" i="1"/>
  <c r="C26" i="1"/>
  <c r="D26" i="1"/>
  <c r="E26" i="1"/>
  <c r="F26" i="1"/>
  <c r="G26" i="1"/>
  <c r="H26" i="1"/>
  <c r="I26" i="1"/>
  <c r="J26" i="1"/>
  <c r="K26" i="1"/>
  <c r="L26" i="1"/>
  <c r="M26" i="1"/>
  <c r="N26" i="1"/>
  <c r="O26" i="1"/>
  <c r="B27" i="1"/>
  <c r="C27" i="1"/>
  <c r="D27" i="1"/>
  <c r="E27" i="1"/>
  <c r="F27" i="1"/>
  <c r="G27" i="1"/>
  <c r="H27" i="1"/>
  <c r="I27" i="1"/>
  <c r="J27" i="1"/>
  <c r="K27" i="1"/>
  <c r="L27" i="1"/>
  <c r="M27" i="1"/>
  <c r="N27" i="1"/>
  <c r="O27" i="1"/>
  <c r="B28" i="1"/>
  <c r="C28" i="1"/>
  <c r="D28" i="1"/>
  <c r="E28" i="1"/>
  <c r="F28" i="1"/>
  <c r="G28" i="1"/>
  <c r="H28" i="1"/>
  <c r="I28" i="1"/>
  <c r="J28" i="1"/>
  <c r="K28" i="1"/>
  <c r="L28" i="1"/>
  <c r="M28" i="1"/>
  <c r="N28" i="1"/>
  <c r="O28" i="1"/>
  <c r="B29" i="1"/>
  <c r="C29" i="1"/>
  <c r="D29" i="1"/>
  <c r="E29" i="1"/>
  <c r="F29" i="1"/>
  <c r="G29" i="1"/>
  <c r="H29" i="1"/>
  <c r="I29" i="1"/>
  <c r="J29" i="1"/>
  <c r="K29" i="1"/>
  <c r="L29" i="1"/>
  <c r="M29" i="1"/>
  <c r="N29" i="1"/>
  <c r="O29" i="1"/>
  <c r="B30" i="1"/>
  <c r="C30" i="1"/>
  <c r="D30" i="1"/>
  <c r="E30" i="1"/>
  <c r="F30" i="1"/>
  <c r="G30" i="1"/>
  <c r="H30" i="1"/>
  <c r="I30" i="1"/>
  <c r="J30" i="1"/>
  <c r="K30" i="1"/>
  <c r="L30" i="1"/>
  <c r="M30" i="1"/>
  <c r="N30" i="1"/>
  <c r="O30" i="1"/>
  <c r="C24" i="1"/>
  <c r="D24" i="1"/>
  <c r="E24" i="1"/>
  <c r="F24" i="1"/>
  <c r="G24" i="1"/>
  <c r="H24" i="1"/>
  <c r="I24" i="1"/>
  <c r="J24" i="1"/>
  <c r="K24" i="1"/>
  <c r="L24" i="1"/>
  <c r="M24" i="1"/>
  <c r="N24" i="1"/>
  <c r="O24" i="1"/>
  <c r="B24" i="1"/>
  <c r="B15" i="1"/>
  <c r="C15" i="1"/>
  <c r="D15" i="1"/>
  <c r="E15" i="1"/>
  <c r="F15" i="1"/>
  <c r="G15" i="1"/>
  <c r="H15" i="1"/>
  <c r="I15" i="1"/>
  <c r="J15" i="1"/>
  <c r="K15" i="1"/>
  <c r="L15" i="1"/>
  <c r="M15" i="1"/>
  <c r="N15" i="1"/>
  <c r="O15" i="1"/>
  <c r="B16" i="1"/>
  <c r="C16" i="1"/>
  <c r="D16" i="1"/>
  <c r="E16" i="1"/>
  <c r="F16" i="1"/>
  <c r="G16" i="1"/>
  <c r="H16" i="1"/>
  <c r="I16" i="1"/>
  <c r="J16" i="1"/>
  <c r="K16" i="1"/>
  <c r="L16" i="1"/>
  <c r="M16" i="1"/>
  <c r="N16" i="1"/>
  <c r="O16" i="1"/>
  <c r="B17" i="1"/>
  <c r="C17" i="1"/>
  <c r="D17" i="1"/>
  <c r="E17" i="1"/>
  <c r="F17" i="1"/>
  <c r="G17" i="1"/>
  <c r="H17" i="1"/>
  <c r="I17" i="1"/>
  <c r="J17" i="1"/>
  <c r="K17" i="1"/>
  <c r="L17" i="1"/>
  <c r="M17" i="1"/>
  <c r="N17" i="1"/>
  <c r="O17" i="1"/>
  <c r="B18" i="1"/>
  <c r="C18" i="1"/>
  <c r="D18" i="1"/>
  <c r="E18" i="1"/>
  <c r="F18" i="1"/>
  <c r="G18" i="1"/>
  <c r="H18" i="1"/>
  <c r="I18" i="1"/>
  <c r="J18" i="1"/>
  <c r="K18" i="1"/>
  <c r="L18" i="1"/>
  <c r="M18" i="1"/>
  <c r="N18" i="1"/>
  <c r="O18" i="1"/>
  <c r="B19" i="1"/>
  <c r="C19" i="1"/>
  <c r="D19" i="1"/>
  <c r="E19" i="1"/>
  <c r="F19" i="1"/>
  <c r="G19" i="1"/>
  <c r="H19" i="1"/>
  <c r="I19" i="1"/>
  <c r="J19" i="1"/>
  <c r="K19" i="1"/>
  <c r="L19" i="1"/>
  <c r="M19" i="1"/>
  <c r="N19" i="1"/>
  <c r="O19" i="1"/>
  <c r="B20" i="1"/>
  <c r="C20" i="1"/>
  <c r="D20" i="1"/>
  <c r="E20" i="1"/>
  <c r="F20" i="1"/>
  <c r="G20" i="1"/>
  <c r="H20" i="1"/>
  <c r="I20" i="1"/>
  <c r="J20" i="1"/>
  <c r="K20" i="1"/>
  <c r="L20" i="1"/>
  <c r="M20" i="1"/>
  <c r="N20" i="1"/>
  <c r="O20" i="1"/>
  <c r="B21" i="1"/>
  <c r="C21" i="1"/>
  <c r="D21" i="1"/>
  <c r="E21" i="1"/>
  <c r="F21" i="1"/>
  <c r="G21" i="1"/>
  <c r="H21" i="1"/>
  <c r="I21" i="1"/>
  <c r="J21" i="1"/>
  <c r="K21" i="1"/>
  <c r="L21" i="1"/>
  <c r="M21" i="1"/>
  <c r="N21" i="1"/>
  <c r="O21" i="1"/>
  <c r="B22" i="1"/>
  <c r="C22" i="1"/>
  <c r="D22" i="1"/>
  <c r="E22" i="1"/>
  <c r="F22" i="1"/>
  <c r="G22" i="1"/>
  <c r="H22" i="1"/>
  <c r="I22" i="1"/>
  <c r="J22" i="1"/>
  <c r="K22" i="1"/>
  <c r="L22" i="1"/>
  <c r="M22" i="1"/>
  <c r="N22" i="1"/>
  <c r="O22" i="1"/>
  <c r="C14" i="1"/>
  <c r="D14" i="1"/>
  <c r="E14" i="1"/>
  <c r="F14" i="1"/>
  <c r="G14" i="1"/>
  <c r="H14" i="1"/>
  <c r="I14" i="1"/>
  <c r="J14" i="1"/>
  <c r="K14" i="1"/>
  <c r="L14" i="1"/>
  <c r="M14" i="1"/>
  <c r="N14" i="1"/>
  <c r="O14" i="1"/>
  <c r="B14" i="1"/>
</calcChain>
</file>

<file path=xl/sharedStrings.xml><?xml version="1.0" encoding="utf-8"?>
<sst xmlns="http://schemas.openxmlformats.org/spreadsheetml/2006/main" count="150" uniqueCount="38">
  <si>
    <t>2006</t>
  </si>
  <si>
    <t>2007</t>
  </si>
  <si>
    <t>2008</t>
  </si>
  <si>
    <t>2009</t>
  </si>
  <si>
    <t>2010</t>
  </si>
  <si>
    <t>2011</t>
  </si>
  <si>
    <t>2012</t>
  </si>
  <si>
    <t>2013</t>
  </si>
  <si>
    <t>2014</t>
  </si>
  <si>
    <t>2015</t>
  </si>
  <si>
    <t>2016</t>
  </si>
  <si>
    <t>2017</t>
  </si>
  <si>
    <t>2018</t>
  </si>
  <si>
    <t>2019</t>
  </si>
  <si>
    <t>Total (N)</t>
  </si>
  <si>
    <t>American Indian or Alaskan Native</t>
  </si>
  <si>
    <t>Asian</t>
  </si>
  <si>
    <t>Black or African American</t>
  </si>
  <si>
    <t>Hispanic or Latino</t>
  </si>
  <si>
    <t>Race and Ethnicity unknown</t>
  </si>
  <si>
    <t>White</t>
  </si>
  <si>
    <t>Two or more races</t>
  </si>
  <si>
    <t>Percent of Total</t>
  </si>
  <si>
    <t>Percent of U.S. Citizens and Residents with Known Race/Ethnicity</t>
  </si>
  <si>
    <t>2020</t>
  </si>
  <si>
    <t>2021</t>
  </si>
  <si>
    <t>All University Staff</t>
  </si>
  <si>
    <t>Full-Time University Staff</t>
  </si>
  <si>
    <t>Part-Time University Staff</t>
  </si>
  <si>
    <t>Full-Time Total (N)</t>
  </si>
  <si>
    <t>Part-Time Total (N)</t>
  </si>
  <si>
    <t>U.S. Nonresident</t>
  </si>
  <si>
    <t>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not included. Other employees not represented in this table are those classified as special fund estimate (SFE) employees, employees associated with Stony Brook Child Care Services, and Faculty Student Association (FSA) employees. Data for race/ethnicity categories were collected and reported using definitions from IPEDS; values for 2012 and earlier have been revised to reflect these conventions. Individuals may be counted in only one category. Percent of total uses the total number of students as a denominator; changes in unknown race/ethnicity can distort percentages. Percentages of U.S. citizens and legal residents with known race/ethnicity remove individuals with unknown race/ethnicity as well as U.S. Nonresident (international) employees from the denominator; this calculation is comparable to figures from the U.S. Census.
Data Source: SBU Data Warehouse ReportEmployeeJobRecords.</t>
  </si>
  <si>
    <t>2022</t>
  </si>
  <si>
    <t>Native Hawaiian or Other Pacific Isl.</t>
  </si>
  <si>
    <t>2023</t>
  </si>
  <si>
    <t>2024</t>
  </si>
  <si>
    <t>Fall Headcount of University Staff By Race/Ethnicity Fall 2006-Fall 2025
West Campus and East Campus Staff, Primary Responsibilities Other Than Instruction, Research and Public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</si>
</sst>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8"/>
      <name val="Calibri"/>
      <family val="2"/>
      <scheme val="minor"/>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0">
    <xf numFmtId="0" fontId="0" fillId="0" borderId="0" xfId="0"/>
    <xf numFmtId="0" fontId="2" fillId="0" borderId="0" xfId="0" applyFont="1"/>
    <xf numFmtId="3" fontId="2" fillId="0" borderId="0" xfId="0" applyNumberFormat="1" applyFont="1"/>
    <xf numFmtId="0" fontId="5" fillId="0" borderId="1" xfId="0" applyFont="1" applyBorder="1"/>
    <xf numFmtId="3" fontId="5" fillId="0" borderId="1" xfId="0" applyNumberFormat="1" applyFont="1" applyBorder="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applyAlignment="1">
      <alignment horizontal="left"/>
    </xf>
    <xf numFmtId="164" fontId="4" fillId="0" borderId="0" xfId="0" applyNumberFormat="1" applyFont="1"/>
    <xf numFmtId="0" fontId="5" fillId="0" borderId="2" xfId="0" applyFont="1" applyBorder="1" applyAlignment="1">
      <alignment horizontal="right"/>
    </xf>
    <xf numFmtId="0" fontId="5" fillId="0" borderId="2" xfId="0" quotePrefix="1" applyFont="1" applyBorder="1" applyAlignment="1">
      <alignment horizontal="right"/>
    </xf>
    <xf numFmtId="0" fontId="6" fillId="0" borderId="2" xfId="0" applyFont="1" applyBorder="1"/>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wrapText="1"/>
    </xf>
    <xf numFmtId="0" fontId="5" fillId="0" borderId="3" xfId="0" applyFont="1" applyBorder="1" applyAlignment="1">
      <alignment horizontal="right"/>
    </xf>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Alignment="1">
      <alignment wrapText="1"/>
    </xf>
  </cellXfs>
  <cellStyles count="1">
    <cellStyle name="Normal" xfId="0" builtinId="0"/>
  </cellStyles>
  <dxfs count="72">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rgb="FF000000"/>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rgb="FF000000"/>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D1AF73-1B56-4143-BCC0-3B4A9A89DE54}" name="Table1" displayName="Table1" ref="A2:T30" totalsRowShown="0" headerRowDxfId="71" dataDxfId="69" headerRowBorderDxfId="70" tableBorderDxfId="68">
  <tableColumns count="20">
    <tableColumn id="1" xr3:uid="{AADCEBCE-6F39-41B4-BA23-5373AC2E8584}" name="All University Staff" dataDxfId="67"/>
    <tableColumn id="2" xr3:uid="{111D7414-FAEA-4635-A928-FEFA46EFD31A}" name="2006" dataDxfId="66"/>
    <tableColumn id="3" xr3:uid="{4655FF49-1DFF-433F-A9D4-71C24A2C48D2}" name="2007" dataDxfId="65"/>
    <tableColumn id="4" xr3:uid="{1E67982C-42A4-4B12-B173-244A921E139A}" name="2008" dataDxfId="64"/>
    <tableColumn id="5" xr3:uid="{277519E2-79B4-4428-A181-233672FABF27}" name="2009" dataDxfId="63"/>
    <tableColumn id="6" xr3:uid="{8E912562-413F-4C29-BDAF-6AB98A2D6CF6}" name="2010" dataDxfId="62"/>
    <tableColumn id="7" xr3:uid="{B141305B-4540-4CA7-93D2-64DDDE66E9D9}" name="2011" dataDxfId="61"/>
    <tableColumn id="8" xr3:uid="{D797D5BF-A882-4A03-AE6E-6831ED3315B1}" name="2012" dataDxfId="60"/>
    <tableColumn id="9" xr3:uid="{1A78BD5D-6303-46C5-BEF1-A85F7A741521}" name="2013" dataDxfId="59"/>
    <tableColumn id="10" xr3:uid="{22C10C9B-EEB3-457A-B7DC-FE4AA5361213}" name="2014" dataDxfId="58"/>
    <tableColumn id="11" xr3:uid="{ED03E9A7-A975-4094-B62C-D6A72DA9AEDC}" name="2015" dataDxfId="57"/>
    <tableColumn id="12" xr3:uid="{5ACA3D4D-A59E-42EE-A7B5-A1CD0D5134D0}" name="2016" dataDxfId="56"/>
    <tableColumn id="13" xr3:uid="{66A55FB9-7CE5-4838-8FBC-BED5EB769FA1}" name="2017" dataDxfId="55"/>
    <tableColumn id="14" xr3:uid="{AE68FB8A-8155-4FF2-9435-ED174F436E4F}" name="2018" dataDxfId="54"/>
    <tableColumn id="15" xr3:uid="{B23850BC-6197-4CAC-B084-0869B9188DBB}" name="2019" dataDxfId="53"/>
    <tableColumn id="16" xr3:uid="{9EB2F039-5337-4827-B0F0-222270A6C7A6}" name="2020" dataDxfId="52"/>
    <tableColumn id="17" xr3:uid="{2A0CA451-D151-4A60-90A3-A4E4C7D47834}" name="2021" dataDxfId="51"/>
    <tableColumn id="18" xr3:uid="{A33D3A16-044D-49BD-BAD6-40E354883970}" name="2022" dataDxfId="50"/>
    <tableColumn id="19" xr3:uid="{69129295-AE08-4D61-A696-B073C5CF969A}" name="2023" dataDxfId="49"/>
    <tableColumn id="20" xr3:uid="{3C7C4550-1ECE-46CF-9DB4-0242E51D5B2C}" name="2024" dataDxfId="4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26CD80-060C-477E-B6A6-511BC5F8BCDE}" name="Table13" displayName="Table13" ref="A2:T30" totalsRowShown="0" headerRowDxfId="47" dataDxfId="45" headerRowBorderDxfId="46" tableBorderDxfId="44">
  <tableColumns count="20">
    <tableColumn id="1" xr3:uid="{AE06A1BE-DA04-4791-B50A-27E24166083D}" name="Full-Time University Staff" dataDxfId="43"/>
    <tableColumn id="2" xr3:uid="{BFFC18A0-3A81-4B51-870B-2A65CE4D4451}" name="2006" dataDxfId="42"/>
    <tableColumn id="3" xr3:uid="{B99E4DB1-E244-4462-B9B1-0592ED5579A9}" name="2007" dataDxfId="41"/>
    <tableColumn id="4" xr3:uid="{4A53BAF6-E059-4701-B5D5-C1704A211618}" name="2008" dataDxfId="40"/>
    <tableColumn id="5" xr3:uid="{F2F2F2AA-A6AC-4B17-9C11-29352DCD584A}" name="2009" dataDxfId="39"/>
    <tableColumn id="6" xr3:uid="{BD777548-E5B1-48CD-9678-4B172FCD10AD}" name="2010" dataDxfId="38"/>
    <tableColumn id="7" xr3:uid="{6B085356-96FF-4FD6-AD3E-41EC23D820FF}" name="2011" dataDxfId="37"/>
    <tableColumn id="8" xr3:uid="{D8F8BE98-71DC-476D-8A39-E11895CC353B}" name="2012" dataDxfId="36"/>
    <tableColumn id="9" xr3:uid="{B09DB823-B2EA-4CCD-81EF-CBF614BBB8F5}" name="2013" dataDxfId="35"/>
    <tableColumn id="10" xr3:uid="{9860995E-2710-4026-8C06-BE912FDE0A8E}" name="2014" dataDxfId="34"/>
    <tableColumn id="11" xr3:uid="{87320754-BA58-4595-95C5-F7014AF471A9}" name="2015" dataDxfId="33"/>
    <tableColumn id="12" xr3:uid="{6351CCF6-266B-42B1-A94C-0EF879FCC0E2}" name="2016" dataDxfId="32"/>
    <tableColumn id="13" xr3:uid="{387F7F77-72A9-49DD-BC7F-E23E877F054E}" name="2017" dataDxfId="31"/>
    <tableColumn id="14" xr3:uid="{89B35D4D-240F-436B-921A-8444FD5F46D4}" name="2018" dataDxfId="30"/>
    <tableColumn id="15" xr3:uid="{670ABA03-E7EC-4D2D-A65C-A0473C45F2B7}" name="2019" dataDxfId="29"/>
    <tableColumn id="16" xr3:uid="{37B3C97E-D899-4E2B-84BA-AE4D61D210E0}" name="2020" dataDxfId="28"/>
    <tableColumn id="17" xr3:uid="{0A6A98CE-8F6B-4B6B-96FD-B885E70FD957}" name="2021" dataDxfId="27"/>
    <tableColumn id="18" xr3:uid="{D8A6D790-47B7-4775-855C-C2D4D6441450}" name="2022" dataDxfId="26"/>
    <tableColumn id="19" xr3:uid="{0A5C8334-CD07-49CC-8A55-93D7CBC8720F}" name="2023" dataDxfId="25"/>
    <tableColumn id="20" xr3:uid="{DB8CDC6A-56A2-480C-86D8-8C2A4E9E9D82}" name="2024" data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78E7C21-D5A8-4642-894A-9040E495B6D0}" name="Table135" displayName="Table135" ref="A2:T30" totalsRowShown="0" headerRowDxfId="23" dataDxfId="21" headerRowBorderDxfId="22" tableBorderDxfId="20">
  <tableColumns count="20">
    <tableColumn id="1" xr3:uid="{C8FB66AF-8BFD-4406-937B-B1D1B34C8997}" name="Part-Time University Staff" dataDxfId="19"/>
    <tableColumn id="2" xr3:uid="{737453A0-B194-458C-8DF9-F32A2711F289}" name="2006" dataDxfId="18"/>
    <tableColumn id="3" xr3:uid="{33C35320-32DE-4337-860F-16B5F49D66B8}" name="2007" dataDxfId="17"/>
    <tableColumn id="4" xr3:uid="{D3D52340-5101-466A-A954-E852C6635180}" name="2008" dataDxfId="16"/>
    <tableColumn id="5" xr3:uid="{21F2AC2F-9421-4CAD-9E47-1B605C1FCEE2}" name="2009" dataDxfId="15"/>
    <tableColumn id="6" xr3:uid="{4E43CDA0-A234-4821-BACD-222B952C1AAA}" name="2010" dataDxfId="14"/>
    <tableColumn id="7" xr3:uid="{89AAAB99-601D-4EAE-89ED-40014C8436EF}" name="2011" dataDxfId="13"/>
    <tableColumn id="8" xr3:uid="{4FA3617B-59BD-48D2-ABA8-D45E4F2D69E5}" name="2012" dataDxfId="12"/>
    <tableColumn id="9" xr3:uid="{A653E689-1649-4C2D-A908-D30CD22090BF}" name="2013" dataDxfId="11"/>
    <tableColumn id="10" xr3:uid="{AD861D6E-0D2C-4F81-BFD1-9E1D0EA36193}" name="2014" dataDxfId="10"/>
    <tableColumn id="11" xr3:uid="{F52BCBE0-D0BC-49B5-AD5E-9A4EC1CD5F3B}" name="2015" dataDxfId="9"/>
    <tableColumn id="12" xr3:uid="{AA90E2FF-9979-4875-BEDE-5A31B6866056}" name="2016" dataDxfId="8"/>
    <tableColumn id="13" xr3:uid="{1735DD0E-546D-4481-98D1-7CFF5C90FED0}" name="2017" dataDxfId="7"/>
    <tableColumn id="14" xr3:uid="{30CE3403-9014-429A-BFA6-7F7C6519F997}" name="2018" dataDxfId="6"/>
    <tableColumn id="15" xr3:uid="{7AC29D45-6CF0-4FE9-A00E-66C31166AB85}" name="2019" dataDxfId="5"/>
    <tableColumn id="16" xr3:uid="{7CB9D3AE-1310-4628-86AB-D59F5B57DABF}" name="2020" dataDxfId="4"/>
    <tableColumn id="17" xr3:uid="{CA468E62-A703-40E9-95C5-53E6D862331B}" name="2021" dataDxfId="3"/>
    <tableColumn id="18" xr3:uid="{96BFFD40-A6F5-4A08-929C-9D92FCEA3A5B}" name="2022" dataDxfId="2"/>
    <tableColumn id="19" xr3:uid="{D41406D7-8C98-46B6-AB83-1839FEA8553E}" name="2023" dataDxfId="1"/>
    <tableColumn id="20" xr3:uid="{9FB5D06D-08A6-49B1-BB28-5F8011CD5E60}" name="202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tabSelected="1" view="pageLayout" zoomScale="80" zoomScaleNormal="100" zoomScalePageLayoutView="80" workbookViewId="0">
      <selection activeCell="D11" sqref="D11"/>
    </sheetView>
  </sheetViews>
  <sheetFormatPr defaultColWidth="9.140625" defaultRowHeight="12.75" x14ac:dyDescent="0.2"/>
  <cols>
    <col min="1" max="1" width="28.85546875" style="1" customWidth="1"/>
    <col min="2" max="13" width="6.140625" style="2" customWidth="1"/>
    <col min="14" max="21" width="6.140625" style="1" customWidth="1"/>
    <col min="22" max="16384" width="9.140625" style="1"/>
  </cols>
  <sheetData>
    <row r="1" spans="1:21" ht="87" customHeight="1" x14ac:dyDescent="0.25">
      <c r="A1" s="17" t="s">
        <v>37</v>
      </c>
      <c r="B1" s="17"/>
      <c r="C1" s="17"/>
      <c r="D1" s="17"/>
      <c r="E1" s="17"/>
      <c r="F1" s="17"/>
      <c r="G1" s="17"/>
      <c r="H1" s="17"/>
      <c r="I1" s="17"/>
      <c r="J1" s="17"/>
      <c r="K1" s="17"/>
      <c r="L1" s="17"/>
      <c r="M1" s="17"/>
      <c r="N1" s="17"/>
      <c r="O1" s="17"/>
      <c r="P1" s="17"/>
      <c r="Q1" s="17"/>
      <c r="R1" s="17"/>
      <c r="S1" s="13"/>
      <c r="T1" s="13"/>
      <c r="U1" s="13"/>
    </row>
    <row r="2" spans="1:21" ht="15" x14ac:dyDescent="0.25">
      <c r="A2" s="12" t="s">
        <v>26</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24</v>
      </c>
      <c r="Q2" s="10" t="s">
        <v>25</v>
      </c>
      <c r="R2" s="10" t="s">
        <v>33</v>
      </c>
      <c r="S2" s="10" t="s">
        <v>35</v>
      </c>
      <c r="T2" s="10" t="s">
        <v>36</v>
      </c>
      <c r="U2" s="16">
        <v>2025</v>
      </c>
    </row>
    <row r="3" spans="1:21" ht="14.25" customHeight="1" x14ac:dyDescent="0.2">
      <c r="A3" s="3" t="s">
        <v>14</v>
      </c>
      <c r="B3" s="4">
        <v>4348</v>
      </c>
      <c r="C3" s="4">
        <v>4447</v>
      </c>
      <c r="D3" s="4">
        <v>4579</v>
      </c>
      <c r="E3" s="4">
        <v>4640</v>
      </c>
      <c r="F3" s="4">
        <v>4568</v>
      </c>
      <c r="G3" s="4">
        <v>4559</v>
      </c>
      <c r="H3" s="4">
        <v>4498</v>
      </c>
      <c r="I3" s="4">
        <v>4520</v>
      </c>
      <c r="J3" s="4">
        <v>4570</v>
      </c>
      <c r="K3" s="4">
        <v>4593</v>
      </c>
      <c r="L3" s="4">
        <v>4570</v>
      </c>
      <c r="M3" s="4">
        <v>4475</v>
      </c>
      <c r="N3" s="4">
        <v>4305</v>
      </c>
      <c r="O3" s="4">
        <v>4331</v>
      </c>
      <c r="P3" s="4">
        <v>4381</v>
      </c>
      <c r="Q3" s="4">
        <v>4227</v>
      </c>
      <c r="R3" s="4">
        <v>4132</v>
      </c>
      <c r="S3" s="4">
        <v>4252</v>
      </c>
      <c r="T3" s="4">
        <v>4430</v>
      </c>
      <c r="U3" s="4">
        <f>SUM(U4:U12)</f>
        <v>4680</v>
      </c>
    </row>
    <row r="4" spans="1:21" ht="14.25" customHeight="1" x14ac:dyDescent="0.2">
      <c r="A4" s="5" t="s">
        <v>15</v>
      </c>
      <c r="B4" s="6">
        <v>7</v>
      </c>
      <c r="C4" s="6">
        <v>7</v>
      </c>
      <c r="D4" s="6">
        <v>7</v>
      </c>
      <c r="E4" s="6">
        <v>6</v>
      </c>
      <c r="F4" s="6">
        <v>7</v>
      </c>
      <c r="G4" s="6">
        <v>8</v>
      </c>
      <c r="H4" s="6">
        <v>7</v>
      </c>
      <c r="I4" s="6">
        <v>8</v>
      </c>
      <c r="J4" s="6">
        <v>7</v>
      </c>
      <c r="K4" s="6">
        <v>9</v>
      </c>
      <c r="L4" s="6">
        <v>10</v>
      </c>
      <c r="M4" s="6">
        <v>11</v>
      </c>
      <c r="N4" s="6">
        <v>10</v>
      </c>
      <c r="O4" s="6">
        <v>9</v>
      </c>
      <c r="P4" s="6">
        <v>11</v>
      </c>
      <c r="Q4" s="6">
        <v>11</v>
      </c>
      <c r="R4" s="6">
        <v>7</v>
      </c>
      <c r="S4" s="6">
        <v>8</v>
      </c>
      <c r="T4" s="6">
        <v>10</v>
      </c>
      <c r="U4" s="6">
        <v>8</v>
      </c>
    </row>
    <row r="5" spans="1:21" ht="14.25" customHeight="1" x14ac:dyDescent="0.2">
      <c r="A5" s="5" t="s">
        <v>16</v>
      </c>
      <c r="B5" s="6">
        <v>264</v>
      </c>
      <c r="C5" s="6">
        <v>255</v>
      </c>
      <c r="D5" s="6">
        <v>262</v>
      </c>
      <c r="E5" s="6">
        <v>264</v>
      </c>
      <c r="F5" s="6">
        <v>283</v>
      </c>
      <c r="G5" s="6">
        <v>269</v>
      </c>
      <c r="H5" s="6">
        <v>280</v>
      </c>
      <c r="I5" s="6">
        <v>291</v>
      </c>
      <c r="J5" s="6">
        <v>296</v>
      </c>
      <c r="K5" s="6">
        <v>300</v>
      </c>
      <c r="L5" s="6">
        <v>292</v>
      </c>
      <c r="M5" s="6">
        <v>273</v>
      </c>
      <c r="N5" s="6">
        <v>266</v>
      </c>
      <c r="O5" s="6">
        <v>278</v>
      </c>
      <c r="P5" s="6">
        <v>292</v>
      </c>
      <c r="Q5" s="6">
        <v>299</v>
      </c>
      <c r="R5" s="6">
        <v>303</v>
      </c>
      <c r="S5" s="6">
        <v>308</v>
      </c>
      <c r="T5" s="6">
        <v>330</v>
      </c>
      <c r="U5" s="6">
        <v>377</v>
      </c>
    </row>
    <row r="6" spans="1:21" ht="14.25" customHeight="1" x14ac:dyDescent="0.2">
      <c r="A6" s="5" t="s">
        <v>17</v>
      </c>
      <c r="B6" s="6">
        <v>253</v>
      </c>
      <c r="C6" s="6">
        <v>247</v>
      </c>
      <c r="D6" s="6">
        <v>251</v>
      </c>
      <c r="E6" s="6">
        <v>251</v>
      </c>
      <c r="F6" s="6">
        <v>245</v>
      </c>
      <c r="G6" s="6">
        <v>243</v>
      </c>
      <c r="H6" s="6">
        <v>235</v>
      </c>
      <c r="I6" s="6">
        <v>229</v>
      </c>
      <c r="J6" s="6">
        <v>242</v>
      </c>
      <c r="K6" s="6">
        <v>249</v>
      </c>
      <c r="L6" s="6">
        <v>261</v>
      </c>
      <c r="M6" s="6">
        <v>244</v>
      </c>
      <c r="N6" s="6">
        <v>235</v>
      </c>
      <c r="O6" s="6">
        <v>230</v>
      </c>
      <c r="P6" s="6">
        <v>245</v>
      </c>
      <c r="Q6" s="6">
        <v>250</v>
      </c>
      <c r="R6" s="6">
        <v>241</v>
      </c>
      <c r="S6" s="6">
        <v>257</v>
      </c>
      <c r="T6" s="6">
        <v>267</v>
      </c>
      <c r="U6" s="6">
        <v>272</v>
      </c>
    </row>
    <row r="7" spans="1:21" ht="14.25" customHeight="1" x14ac:dyDescent="0.2">
      <c r="A7" s="5" t="s">
        <v>18</v>
      </c>
      <c r="B7" s="6">
        <v>324</v>
      </c>
      <c r="C7" s="6">
        <v>349</v>
      </c>
      <c r="D7" s="6">
        <v>351</v>
      </c>
      <c r="E7" s="6">
        <v>352</v>
      </c>
      <c r="F7" s="6">
        <v>354</v>
      </c>
      <c r="G7" s="6">
        <v>357</v>
      </c>
      <c r="H7" s="6">
        <v>360</v>
      </c>
      <c r="I7" s="6">
        <v>378</v>
      </c>
      <c r="J7" s="6">
        <v>403</v>
      </c>
      <c r="K7" s="6">
        <v>415</v>
      </c>
      <c r="L7" s="6">
        <v>423</v>
      </c>
      <c r="M7" s="6">
        <v>418</v>
      </c>
      <c r="N7" s="6">
        <v>418</v>
      </c>
      <c r="O7" s="6">
        <v>411</v>
      </c>
      <c r="P7" s="6">
        <v>433</v>
      </c>
      <c r="Q7" s="6">
        <v>416</v>
      </c>
      <c r="R7" s="6">
        <v>389</v>
      </c>
      <c r="S7" s="6">
        <v>379</v>
      </c>
      <c r="T7" s="6">
        <v>411</v>
      </c>
      <c r="U7" s="6">
        <v>573</v>
      </c>
    </row>
    <row r="8" spans="1:21" ht="14.25" customHeight="1" x14ac:dyDescent="0.2">
      <c r="A8" s="5" t="s">
        <v>34</v>
      </c>
      <c r="B8" s="6">
        <v>1</v>
      </c>
      <c r="C8" s="6">
        <v>1</v>
      </c>
      <c r="D8" s="6">
        <v>1</v>
      </c>
      <c r="E8" s="6">
        <v>1</v>
      </c>
      <c r="F8" s="6">
        <v>1</v>
      </c>
      <c r="G8" s="6">
        <v>1</v>
      </c>
      <c r="H8" s="6">
        <v>2</v>
      </c>
      <c r="I8" s="6">
        <v>3</v>
      </c>
      <c r="J8" s="6">
        <v>7</v>
      </c>
      <c r="K8" s="6">
        <v>5</v>
      </c>
      <c r="L8" s="6">
        <v>7</v>
      </c>
      <c r="M8" s="6">
        <v>6</v>
      </c>
      <c r="N8" s="6">
        <v>6</v>
      </c>
      <c r="O8" s="6">
        <v>7</v>
      </c>
      <c r="P8" s="6">
        <v>7</v>
      </c>
      <c r="Q8" s="6">
        <v>7</v>
      </c>
      <c r="R8" s="6">
        <v>5</v>
      </c>
      <c r="S8" s="6">
        <v>4</v>
      </c>
      <c r="T8" s="6">
        <v>3</v>
      </c>
      <c r="U8" s="6">
        <v>2</v>
      </c>
    </row>
    <row r="9" spans="1:21" ht="14.25" customHeight="1" x14ac:dyDescent="0.2">
      <c r="A9" s="5" t="s">
        <v>20</v>
      </c>
      <c r="B9" s="6">
        <v>3149</v>
      </c>
      <c r="C9" s="6">
        <v>3244</v>
      </c>
      <c r="D9" s="6">
        <v>3301</v>
      </c>
      <c r="E9" s="6">
        <v>3313</v>
      </c>
      <c r="F9" s="6">
        <v>3211</v>
      </c>
      <c r="G9" s="6">
        <v>3190</v>
      </c>
      <c r="H9" s="6">
        <v>3125</v>
      </c>
      <c r="I9" s="6">
        <v>3122</v>
      </c>
      <c r="J9" s="6">
        <v>3141</v>
      </c>
      <c r="K9" s="6">
        <v>3099</v>
      </c>
      <c r="L9" s="6">
        <v>3005</v>
      </c>
      <c r="M9" s="6">
        <v>2882</v>
      </c>
      <c r="N9" s="6">
        <v>2790</v>
      </c>
      <c r="O9" s="6">
        <v>2827</v>
      </c>
      <c r="P9" s="6">
        <v>2826</v>
      </c>
      <c r="Q9" s="6">
        <v>2733</v>
      </c>
      <c r="R9" s="6">
        <v>2622</v>
      </c>
      <c r="S9" s="6">
        <v>2703</v>
      </c>
      <c r="T9" s="6">
        <v>2811</v>
      </c>
      <c r="U9" s="6">
        <v>2860</v>
      </c>
    </row>
    <row r="10" spans="1:21" ht="14.25" customHeight="1" x14ac:dyDescent="0.2">
      <c r="A10" s="5" t="s">
        <v>21</v>
      </c>
      <c r="B10" s="6">
        <v>8</v>
      </c>
      <c r="C10" s="6">
        <v>14</v>
      </c>
      <c r="D10" s="6">
        <v>14</v>
      </c>
      <c r="E10" s="6">
        <v>14</v>
      </c>
      <c r="F10" s="6">
        <v>15</v>
      </c>
      <c r="G10" s="6">
        <v>18</v>
      </c>
      <c r="H10" s="6">
        <v>20</v>
      </c>
      <c r="I10" s="6">
        <v>20</v>
      </c>
      <c r="J10" s="6">
        <v>19</v>
      </c>
      <c r="K10" s="6">
        <v>22</v>
      </c>
      <c r="L10" s="6">
        <v>21</v>
      </c>
      <c r="M10" s="6">
        <v>19</v>
      </c>
      <c r="N10" s="6">
        <v>24</v>
      </c>
      <c r="O10" s="6">
        <v>31</v>
      </c>
      <c r="P10" s="6">
        <v>34</v>
      </c>
      <c r="Q10" s="6">
        <v>39</v>
      </c>
      <c r="R10" s="6">
        <v>55</v>
      </c>
      <c r="S10" s="6">
        <v>61</v>
      </c>
      <c r="T10" s="6">
        <v>66</v>
      </c>
      <c r="U10" s="6">
        <v>62</v>
      </c>
    </row>
    <row r="11" spans="1:21" ht="14.25" customHeight="1" x14ac:dyDescent="0.2">
      <c r="A11" s="5" t="s">
        <v>31</v>
      </c>
      <c r="B11" s="6">
        <v>189</v>
      </c>
      <c r="C11" s="6">
        <v>195</v>
      </c>
      <c r="D11" s="6">
        <v>178</v>
      </c>
      <c r="E11" s="6">
        <v>173</v>
      </c>
      <c r="F11" s="6">
        <v>183</v>
      </c>
      <c r="G11" s="6">
        <v>187</v>
      </c>
      <c r="H11" s="6">
        <v>188</v>
      </c>
      <c r="I11" s="6">
        <v>176</v>
      </c>
      <c r="J11" s="6">
        <v>164</v>
      </c>
      <c r="K11" s="6">
        <v>158</v>
      </c>
      <c r="L11" s="6">
        <v>161</v>
      </c>
      <c r="M11" s="6">
        <v>169</v>
      </c>
      <c r="N11" s="6">
        <v>180</v>
      </c>
      <c r="O11" s="6">
        <v>207</v>
      </c>
      <c r="P11" s="6">
        <v>221</v>
      </c>
      <c r="Q11" s="6">
        <v>240</v>
      </c>
      <c r="R11" s="6">
        <v>243</v>
      </c>
      <c r="S11" s="6">
        <v>256</v>
      </c>
      <c r="T11" s="6">
        <v>276</v>
      </c>
      <c r="U11" s="6">
        <v>298</v>
      </c>
    </row>
    <row r="12" spans="1:21" ht="14.25" customHeight="1" x14ac:dyDescent="0.2">
      <c r="A12" s="5" t="s">
        <v>19</v>
      </c>
      <c r="B12" s="6">
        <v>153</v>
      </c>
      <c r="C12" s="6">
        <v>135</v>
      </c>
      <c r="D12" s="6">
        <v>214</v>
      </c>
      <c r="E12" s="6">
        <v>266</v>
      </c>
      <c r="F12" s="6">
        <v>269</v>
      </c>
      <c r="G12" s="6">
        <v>286</v>
      </c>
      <c r="H12" s="6">
        <v>281</v>
      </c>
      <c r="I12" s="6">
        <v>293</v>
      </c>
      <c r="J12" s="6">
        <v>291</v>
      </c>
      <c r="K12" s="6">
        <v>336</v>
      </c>
      <c r="L12" s="6">
        <v>390</v>
      </c>
      <c r="M12" s="6">
        <v>453</v>
      </c>
      <c r="N12" s="6">
        <v>376</v>
      </c>
      <c r="O12" s="6">
        <v>331</v>
      </c>
      <c r="P12" s="6">
        <v>312</v>
      </c>
      <c r="Q12" s="6">
        <v>282</v>
      </c>
      <c r="R12" s="6">
        <v>267</v>
      </c>
      <c r="S12" s="6">
        <v>302</v>
      </c>
      <c r="T12" s="6">
        <v>284</v>
      </c>
      <c r="U12" s="6">
        <v>228</v>
      </c>
    </row>
    <row r="13" spans="1:21" ht="14.25" customHeight="1" x14ac:dyDescent="0.2">
      <c r="A13" s="8" t="s">
        <v>22</v>
      </c>
      <c r="B13" s="6"/>
      <c r="C13" s="6"/>
      <c r="D13" s="6"/>
      <c r="E13" s="6"/>
      <c r="F13" s="6"/>
      <c r="G13" s="6"/>
      <c r="H13" s="6"/>
      <c r="I13" s="6"/>
      <c r="J13" s="6"/>
      <c r="K13" s="6"/>
      <c r="L13" s="6"/>
      <c r="M13" s="6"/>
      <c r="N13" s="6"/>
      <c r="O13" s="6"/>
      <c r="P13" s="6"/>
      <c r="Q13" s="6"/>
      <c r="R13" s="6"/>
      <c r="S13" s="6"/>
      <c r="T13" s="6"/>
      <c r="U13" s="6"/>
    </row>
    <row r="14" spans="1:21" ht="14.25" customHeight="1" x14ac:dyDescent="0.2">
      <c r="A14" s="5" t="s">
        <v>15</v>
      </c>
      <c r="B14" s="9">
        <f>B4/B$3*100</f>
        <v>0.16099356025758971</v>
      </c>
      <c r="C14" s="9">
        <f t="shared" ref="C14:O14" si="0">C4/C$3*100</f>
        <v>0.15740948954351247</v>
      </c>
      <c r="D14" s="9">
        <f t="shared" si="0"/>
        <v>0.15287180607119458</v>
      </c>
      <c r="E14" s="9">
        <f t="shared" si="0"/>
        <v>0.12931034482758622</v>
      </c>
      <c r="F14" s="9">
        <f t="shared" si="0"/>
        <v>0.15323992994746061</v>
      </c>
      <c r="G14" s="9">
        <f t="shared" si="0"/>
        <v>0.17547707830664622</v>
      </c>
      <c r="H14" s="9">
        <f t="shared" si="0"/>
        <v>0.15562472209871053</v>
      </c>
      <c r="I14" s="9">
        <f t="shared" si="0"/>
        <v>0.17699115044247787</v>
      </c>
      <c r="J14" s="9">
        <f t="shared" si="0"/>
        <v>0.15317286652078774</v>
      </c>
      <c r="K14" s="9">
        <f t="shared" si="0"/>
        <v>0.19595035924232529</v>
      </c>
      <c r="L14" s="9">
        <f t="shared" si="0"/>
        <v>0.21881838074398249</v>
      </c>
      <c r="M14" s="9">
        <f t="shared" si="0"/>
        <v>0.24581005586592178</v>
      </c>
      <c r="N14" s="9">
        <f t="shared" si="0"/>
        <v>0.23228803716608595</v>
      </c>
      <c r="O14" s="9">
        <f t="shared" si="0"/>
        <v>0.20780420226275687</v>
      </c>
      <c r="P14" s="9">
        <f t="shared" ref="P14:R14" si="1">P4/P$3*100</f>
        <v>0.25108422734535496</v>
      </c>
      <c r="Q14" s="9">
        <f t="shared" si="1"/>
        <v>0.26023184291459661</v>
      </c>
      <c r="R14" s="9">
        <f t="shared" si="1"/>
        <v>0.16940948693126814</v>
      </c>
      <c r="S14" s="9">
        <f t="shared" ref="S14:T14" si="2">S4/S$3*100</f>
        <v>0.18814675446848542</v>
      </c>
      <c r="T14" s="9">
        <f t="shared" si="2"/>
        <v>0.22573363431151239</v>
      </c>
      <c r="U14" s="9">
        <f t="shared" ref="U14" si="3">U4/U$3*100</f>
        <v>0.17094017094017094</v>
      </c>
    </row>
    <row r="15" spans="1:21" ht="14.25" customHeight="1" x14ac:dyDescent="0.2">
      <c r="A15" s="5" t="s">
        <v>16</v>
      </c>
      <c r="B15" s="9">
        <f t="shared" ref="B15:O15" si="4">B5/B$3*100</f>
        <v>6.0717571297148121</v>
      </c>
      <c r="C15" s="9">
        <f t="shared" si="4"/>
        <v>5.7342028333708122</v>
      </c>
      <c r="D15" s="9">
        <f t="shared" si="4"/>
        <v>5.7217733129504262</v>
      </c>
      <c r="E15" s="9">
        <f t="shared" si="4"/>
        <v>5.6896551724137936</v>
      </c>
      <c r="F15" s="9">
        <f t="shared" si="4"/>
        <v>6.1952714535901929</v>
      </c>
      <c r="G15" s="9">
        <f t="shared" si="4"/>
        <v>5.9004167580609783</v>
      </c>
      <c r="H15" s="9">
        <f t="shared" si="4"/>
        <v>6.2249888839484218</v>
      </c>
      <c r="I15" s="9">
        <f t="shared" si="4"/>
        <v>6.4380530973451329</v>
      </c>
      <c r="J15" s="9">
        <f t="shared" si="4"/>
        <v>6.4770240700218817</v>
      </c>
      <c r="K15" s="9">
        <f t="shared" si="4"/>
        <v>6.531678641410843</v>
      </c>
      <c r="L15" s="9">
        <f t="shared" si="4"/>
        <v>6.3894967177242883</v>
      </c>
      <c r="M15" s="9">
        <f t="shared" si="4"/>
        <v>6.1005586592178771</v>
      </c>
      <c r="N15" s="9">
        <f t="shared" si="4"/>
        <v>6.178861788617886</v>
      </c>
      <c r="O15" s="9">
        <f t="shared" si="4"/>
        <v>6.4188409143384906</v>
      </c>
      <c r="P15" s="9">
        <f t="shared" ref="P15:R15" si="5">P5/P$3*100</f>
        <v>6.6651449440766957</v>
      </c>
      <c r="Q15" s="9">
        <f t="shared" si="5"/>
        <v>7.0735746392240353</v>
      </c>
      <c r="R15" s="9">
        <f t="shared" si="5"/>
        <v>7.3330106485963222</v>
      </c>
      <c r="S15" s="9">
        <f t="shared" ref="S15:T15" si="6">S5/S$3*100</f>
        <v>7.2436500470366889</v>
      </c>
      <c r="T15" s="9">
        <f t="shared" si="6"/>
        <v>7.4492099322799099</v>
      </c>
      <c r="U15" s="9">
        <f t="shared" ref="U15" si="7">U5/U$3*100</f>
        <v>8.0555555555555554</v>
      </c>
    </row>
    <row r="16" spans="1:21" ht="14.25" customHeight="1" x14ac:dyDescent="0.2">
      <c r="A16" s="5" t="s">
        <v>17</v>
      </c>
      <c r="B16" s="9">
        <f t="shared" ref="B16:O16" si="8">B6/B$3*100</f>
        <v>5.818767249310028</v>
      </c>
      <c r="C16" s="9">
        <f t="shared" si="8"/>
        <v>5.5543062738925117</v>
      </c>
      <c r="D16" s="9">
        <f t="shared" si="8"/>
        <v>5.4815461891242627</v>
      </c>
      <c r="E16" s="9">
        <f t="shared" si="8"/>
        <v>5.4094827586206895</v>
      </c>
      <c r="F16" s="9">
        <f t="shared" si="8"/>
        <v>5.3633975481611209</v>
      </c>
      <c r="G16" s="9">
        <f t="shared" si="8"/>
        <v>5.3301162535643778</v>
      </c>
      <c r="H16" s="9">
        <f t="shared" si="8"/>
        <v>5.2245442418852823</v>
      </c>
      <c r="I16" s="9">
        <f t="shared" si="8"/>
        <v>5.0663716814159292</v>
      </c>
      <c r="J16" s="9">
        <f t="shared" si="8"/>
        <v>5.2954048140043763</v>
      </c>
      <c r="K16" s="9">
        <f t="shared" si="8"/>
        <v>5.421293272370999</v>
      </c>
      <c r="L16" s="9">
        <f t="shared" si="8"/>
        <v>5.711159737417943</v>
      </c>
      <c r="M16" s="9">
        <f t="shared" si="8"/>
        <v>5.4525139664804465</v>
      </c>
      <c r="N16" s="9">
        <f t="shared" si="8"/>
        <v>5.4587688734030202</v>
      </c>
      <c r="O16" s="9">
        <f t="shared" si="8"/>
        <v>5.3105518356037864</v>
      </c>
      <c r="P16" s="9">
        <f t="shared" ref="P16:R16" si="9">P6/P$3*100</f>
        <v>5.5923305181465421</v>
      </c>
      <c r="Q16" s="9">
        <f t="shared" si="9"/>
        <v>5.9143600662408327</v>
      </c>
      <c r="R16" s="9">
        <f t="shared" si="9"/>
        <v>5.8325266214908034</v>
      </c>
      <c r="S16" s="9">
        <f t="shared" ref="S16:T16" si="10">S6/S$3*100</f>
        <v>6.0442144873000938</v>
      </c>
      <c r="T16" s="9">
        <f t="shared" si="10"/>
        <v>6.0270880361173811</v>
      </c>
      <c r="U16" s="9">
        <f t="shared" ref="U16" si="11">U6/U$3*100</f>
        <v>5.8119658119658117</v>
      </c>
    </row>
    <row r="17" spans="1:21" ht="14.25" customHeight="1" x14ac:dyDescent="0.2">
      <c r="A17" s="5" t="s">
        <v>18</v>
      </c>
      <c r="B17" s="9">
        <f t="shared" ref="B17:O17" si="12">B7/B$3*100</f>
        <v>7.4517019319227229</v>
      </c>
      <c r="C17" s="9">
        <f t="shared" si="12"/>
        <v>7.8479874072408364</v>
      </c>
      <c r="D17" s="9">
        <f t="shared" si="12"/>
        <v>7.6654291329984723</v>
      </c>
      <c r="E17" s="9">
        <f t="shared" si="12"/>
        <v>7.5862068965517242</v>
      </c>
      <c r="F17" s="9">
        <f t="shared" si="12"/>
        <v>7.7495621716287211</v>
      </c>
      <c r="G17" s="9">
        <f t="shared" si="12"/>
        <v>7.8306646194340868</v>
      </c>
      <c r="H17" s="9">
        <f t="shared" si="12"/>
        <v>8.0035571365051119</v>
      </c>
      <c r="I17" s="9">
        <f t="shared" si="12"/>
        <v>8.3628318584070804</v>
      </c>
      <c r="J17" s="9">
        <f t="shared" si="12"/>
        <v>8.8183807439824946</v>
      </c>
      <c r="K17" s="9">
        <f t="shared" si="12"/>
        <v>9.0354887872849989</v>
      </c>
      <c r="L17" s="9">
        <f t="shared" si="12"/>
        <v>9.2560175054704601</v>
      </c>
      <c r="M17" s="9">
        <f t="shared" si="12"/>
        <v>9.3407821229050274</v>
      </c>
      <c r="N17" s="9">
        <f t="shared" si="12"/>
        <v>9.7096399535423927</v>
      </c>
      <c r="O17" s="9">
        <f t="shared" si="12"/>
        <v>9.4897252366658975</v>
      </c>
      <c r="P17" s="9">
        <f t="shared" ref="P17:R17" si="13">P7/P$3*100</f>
        <v>9.8835882218671536</v>
      </c>
      <c r="Q17" s="9">
        <f t="shared" si="13"/>
        <v>9.8414951502247447</v>
      </c>
      <c r="R17" s="9">
        <f t="shared" si="13"/>
        <v>9.4143272023233298</v>
      </c>
      <c r="S17" s="9">
        <f t="shared" ref="S17:T17" si="14">S7/S$3*100</f>
        <v>8.9134524929444972</v>
      </c>
      <c r="T17" s="9">
        <f t="shared" si="14"/>
        <v>9.2776523702031604</v>
      </c>
      <c r="U17" s="9">
        <f t="shared" ref="U17" si="15">U7/U$3*100</f>
        <v>12.243589743589743</v>
      </c>
    </row>
    <row r="18" spans="1:21" ht="14.25" customHeight="1" x14ac:dyDescent="0.2">
      <c r="A18" s="5" t="s">
        <v>34</v>
      </c>
      <c r="B18" s="9">
        <f t="shared" ref="B18:O18" si="16">B8/B$3*100</f>
        <v>2.2999080036798528E-2</v>
      </c>
      <c r="C18" s="9">
        <f t="shared" si="16"/>
        <v>2.2487069934787496E-2</v>
      </c>
      <c r="D18" s="9">
        <f t="shared" si="16"/>
        <v>2.1838829438742081E-2</v>
      </c>
      <c r="E18" s="9">
        <f t="shared" si="16"/>
        <v>2.1551724137931036E-2</v>
      </c>
      <c r="F18" s="9">
        <f t="shared" si="16"/>
        <v>2.1891418563922942E-2</v>
      </c>
      <c r="G18" s="9">
        <f t="shared" si="16"/>
        <v>2.1934634788330777E-2</v>
      </c>
      <c r="H18" s="9">
        <f t="shared" si="16"/>
        <v>4.4464206313917294E-2</v>
      </c>
      <c r="I18" s="9">
        <f t="shared" si="16"/>
        <v>6.6371681415929196E-2</v>
      </c>
      <c r="J18" s="9">
        <f t="shared" si="16"/>
        <v>0.15317286652078774</v>
      </c>
      <c r="K18" s="9">
        <f t="shared" si="16"/>
        <v>0.10886131069018071</v>
      </c>
      <c r="L18" s="9">
        <f t="shared" si="16"/>
        <v>0.15317286652078774</v>
      </c>
      <c r="M18" s="9">
        <f t="shared" si="16"/>
        <v>0.13407821229050279</v>
      </c>
      <c r="N18" s="9">
        <f t="shared" si="16"/>
        <v>0.13937282229965156</v>
      </c>
      <c r="O18" s="9">
        <f t="shared" si="16"/>
        <v>0.16162549064881088</v>
      </c>
      <c r="P18" s="9">
        <f t="shared" ref="P18:R18" si="17">P8/P$3*100</f>
        <v>0.15978087194704405</v>
      </c>
      <c r="Q18" s="9">
        <f t="shared" si="17"/>
        <v>0.16560208185474332</v>
      </c>
      <c r="R18" s="9">
        <f t="shared" si="17"/>
        <v>0.12100677637947724</v>
      </c>
      <c r="S18" s="9">
        <f t="shared" ref="S18:T18" si="18">S8/S$3*100</f>
        <v>9.4073377234242708E-2</v>
      </c>
      <c r="T18" s="9">
        <f t="shared" si="18"/>
        <v>6.7720090293453716E-2</v>
      </c>
      <c r="U18" s="9">
        <f t="shared" ref="U18" si="19">U8/U$3*100</f>
        <v>4.2735042735042736E-2</v>
      </c>
    </row>
    <row r="19" spans="1:21" ht="14.25" customHeight="1" x14ac:dyDescent="0.2">
      <c r="A19" s="5" t="s">
        <v>20</v>
      </c>
      <c r="B19" s="9">
        <f t="shared" ref="B19:O19" si="20">B9/B$3*100</f>
        <v>72.424103035878559</v>
      </c>
      <c r="C19" s="9">
        <f t="shared" si="20"/>
        <v>72.94805486845064</v>
      </c>
      <c r="D19" s="9">
        <f t="shared" si="20"/>
        <v>72.089975977287608</v>
      </c>
      <c r="E19" s="9">
        <f t="shared" si="20"/>
        <v>71.400862068965523</v>
      </c>
      <c r="F19" s="9">
        <f t="shared" si="20"/>
        <v>70.293345008756575</v>
      </c>
      <c r="G19" s="9">
        <f t="shared" si="20"/>
        <v>69.971484974775166</v>
      </c>
      <c r="H19" s="9">
        <f t="shared" si="20"/>
        <v>69.475322365495771</v>
      </c>
      <c r="I19" s="9">
        <f t="shared" si="20"/>
        <v>69.070796460176993</v>
      </c>
      <c r="J19" s="9">
        <f t="shared" si="20"/>
        <v>68.730853391684903</v>
      </c>
      <c r="K19" s="9">
        <f t="shared" si="20"/>
        <v>67.472240365773999</v>
      </c>
      <c r="L19" s="9">
        <f t="shared" si="20"/>
        <v>65.754923413566729</v>
      </c>
      <c r="M19" s="9">
        <f t="shared" si="20"/>
        <v>64.402234636871512</v>
      </c>
      <c r="N19" s="9">
        <f t="shared" si="20"/>
        <v>64.808362369337985</v>
      </c>
      <c r="O19" s="9">
        <f t="shared" si="20"/>
        <v>65.273608866312628</v>
      </c>
      <c r="P19" s="9">
        <f t="shared" ref="P19:R19" si="21">P9/P$3*100</f>
        <v>64.50582058890663</v>
      </c>
      <c r="Q19" s="9">
        <f t="shared" si="21"/>
        <v>64.655784244144783</v>
      </c>
      <c r="R19" s="9">
        <f t="shared" si="21"/>
        <v>63.455953533397867</v>
      </c>
      <c r="S19" s="9">
        <f t="shared" ref="S19:T19" si="22">S9/S$3*100</f>
        <v>63.570084666039506</v>
      </c>
      <c r="T19" s="9">
        <f t="shared" si="22"/>
        <v>63.453724604966141</v>
      </c>
      <c r="U19" s="9">
        <f t="shared" ref="U19" si="23">U9/U$3*100</f>
        <v>61.111111111111114</v>
      </c>
    </row>
    <row r="20" spans="1:21" ht="14.25" customHeight="1" x14ac:dyDescent="0.2">
      <c r="A20" s="5" t="s">
        <v>21</v>
      </c>
      <c r="B20" s="9">
        <f t="shared" ref="B20:O20" si="24">B10/B$3*100</f>
        <v>0.18399264029438822</v>
      </c>
      <c r="C20" s="9">
        <f t="shared" si="24"/>
        <v>0.31481897908702494</v>
      </c>
      <c r="D20" s="9">
        <f t="shared" si="24"/>
        <v>0.30574361214238915</v>
      </c>
      <c r="E20" s="9">
        <f t="shared" si="24"/>
        <v>0.30172413793103448</v>
      </c>
      <c r="F20" s="9">
        <f t="shared" si="24"/>
        <v>0.32837127845884412</v>
      </c>
      <c r="G20" s="9">
        <f t="shared" si="24"/>
        <v>0.39482342618995397</v>
      </c>
      <c r="H20" s="9">
        <f t="shared" si="24"/>
        <v>0.44464206313917293</v>
      </c>
      <c r="I20" s="9">
        <f t="shared" si="24"/>
        <v>0.44247787610619471</v>
      </c>
      <c r="J20" s="9">
        <f t="shared" si="24"/>
        <v>0.41575492341356673</v>
      </c>
      <c r="K20" s="9">
        <f t="shared" si="24"/>
        <v>0.47898976703679508</v>
      </c>
      <c r="L20" s="9">
        <f t="shared" si="24"/>
        <v>0.45951859956236318</v>
      </c>
      <c r="M20" s="9">
        <f t="shared" si="24"/>
        <v>0.42458100558659223</v>
      </c>
      <c r="N20" s="9">
        <f t="shared" si="24"/>
        <v>0.55749128919860624</v>
      </c>
      <c r="O20" s="9">
        <f t="shared" si="24"/>
        <v>0.71577003001616246</v>
      </c>
      <c r="P20" s="9">
        <f t="shared" ref="P20:R20" si="25">P10/P$3*100</f>
        <v>0.77607852088564255</v>
      </c>
      <c r="Q20" s="9">
        <f t="shared" si="25"/>
        <v>0.92264017033356993</v>
      </c>
      <c r="R20" s="9">
        <f t="shared" si="25"/>
        <v>1.3310745401742496</v>
      </c>
      <c r="S20" s="9">
        <f t="shared" ref="S20:T20" si="26">S10/S$3*100</f>
        <v>1.4346190028222012</v>
      </c>
      <c r="T20" s="9">
        <f t="shared" si="26"/>
        <v>1.489841986455982</v>
      </c>
      <c r="U20" s="9">
        <f t="shared" ref="U20" si="27">U10/U$3*100</f>
        <v>1.3247863247863247</v>
      </c>
    </row>
    <row r="21" spans="1:21" ht="14.25" customHeight="1" x14ac:dyDescent="0.2">
      <c r="A21" s="5" t="s">
        <v>31</v>
      </c>
      <c r="B21" s="9">
        <f t="shared" ref="B21:O21" si="28">B11/B$3*100</f>
        <v>4.3468261269549213</v>
      </c>
      <c r="C21" s="9">
        <f t="shared" si="28"/>
        <v>4.3849786372835622</v>
      </c>
      <c r="D21" s="9">
        <f t="shared" si="28"/>
        <v>3.8873116400960908</v>
      </c>
      <c r="E21" s="9">
        <f t="shared" si="28"/>
        <v>3.728448275862069</v>
      </c>
      <c r="F21" s="9">
        <f t="shared" si="28"/>
        <v>4.0061295971978987</v>
      </c>
      <c r="G21" s="9">
        <f t="shared" si="28"/>
        <v>4.1017767054178549</v>
      </c>
      <c r="H21" s="9">
        <f t="shared" si="28"/>
        <v>4.1796353935082253</v>
      </c>
      <c r="I21" s="9">
        <f t="shared" si="28"/>
        <v>3.8938053097345131</v>
      </c>
      <c r="J21" s="9">
        <f t="shared" si="28"/>
        <v>3.5886214442013129</v>
      </c>
      <c r="K21" s="9">
        <f t="shared" si="28"/>
        <v>3.4400174178097105</v>
      </c>
      <c r="L21" s="9">
        <f t="shared" si="28"/>
        <v>3.5229759299781178</v>
      </c>
      <c r="M21" s="9">
        <f t="shared" si="28"/>
        <v>3.7765363128491622</v>
      </c>
      <c r="N21" s="9">
        <f t="shared" si="28"/>
        <v>4.1811846689895473</v>
      </c>
      <c r="O21" s="9">
        <f t="shared" si="28"/>
        <v>4.7794966520434077</v>
      </c>
      <c r="P21" s="9">
        <f t="shared" ref="P21:R21" si="29">P11/P$3*100</f>
        <v>5.0445103857566762</v>
      </c>
      <c r="Q21" s="9">
        <f t="shared" si="29"/>
        <v>5.677785663591199</v>
      </c>
      <c r="R21" s="9">
        <f t="shared" si="29"/>
        <v>5.8809293320425944</v>
      </c>
      <c r="S21" s="9">
        <f t="shared" ref="S21:T21" si="30">S11/S$3*100</f>
        <v>6.0206961429915333</v>
      </c>
      <c r="T21" s="9">
        <f t="shared" si="30"/>
        <v>6.2302483069977423</v>
      </c>
      <c r="U21" s="9">
        <f t="shared" ref="U21" si="31">U11/U$3*100</f>
        <v>6.3675213675213671</v>
      </c>
    </row>
    <row r="22" spans="1:21" ht="14.25" customHeight="1" x14ac:dyDescent="0.2">
      <c r="A22" s="5" t="s">
        <v>19</v>
      </c>
      <c r="B22" s="9">
        <f t="shared" ref="B22:O22" si="32">B12/B$3*100</f>
        <v>3.5188592456301753</v>
      </c>
      <c r="C22" s="9">
        <f t="shared" si="32"/>
        <v>3.0357544411963122</v>
      </c>
      <c r="D22" s="9">
        <f t="shared" si="32"/>
        <v>4.6735094998908062</v>
      </c>
      <c r="E22" s="9">
        <f t="shared" si="32"/>
        <v>5.7327586206896548</v>
      </c>
      <c r="F22" s="9">
        <f t="shared" si="32"/>
        <v>5.8887915936952719</v>
      </c>
      <c r="G22" s="9">
        <f t="shared" si="32"/>
        <v>6.2733055494626013</v>
      </c>
      <c r="H22" s="9">
        <f t="shared" si="32"/>
        <v>6.2472209871053801</v>
      </c>
      <c r="I22" s="9">
        <f t="shared" si="32"/>
        <v>6.4823008849557526</v>
      </c>
      <c r="J22" s="9">
        <f t="shared" si="32"/>
        <v>6.3676148796498913</v>
      </c>
      <c r="K22" s="9">
        <f t="shared" si="32"/>
        <v>7.3154800783801432</v>
      </c>
      <c r="L22" s="9">
        <f t="shared" si="32"/>
        <v>8.5339168490153181</v>
      </c>
      <c r="M22" s="9">
        <f t="shared" si="32"/>
        <v>10.12290502793296</v>
      </c>
      <c r="N22" s="9">
        <f t="shared" si="32"/>
        <v>8.7340301974448327</v>
      </c>
      <c r="O22" s="9">
        <f t="shared" si="32"/>
        <v>7.6425767721080575</v>
      </c>
      <c r="P22" s="9">
        <f t="shared" ref="P22:R22" si="33">P12/P$3*100</f>
        <v>7.1216617210682491</v>
      </c>
      <c r="Q22" s="9">
        <f t="shared" si="33"/>
        <v>6.6713981547196601</v>
      </c>
      <c r="R22" s="9">
        <f t="shared" si="33"/>
        <v>6.4617618586640848</v>
      </c>
      <c r="S22" s="9">
        <f t="shared" ref="S22:T22" si="34">S12/S$3*100</f>
        <v>7.1025399811853243</v>
      </c>
      <c r="T22" s="9">
        <f t="shared" si="34"/>
        <v>6.4108352144469531</v>
      </c>
      <c r="U22" s="9">
        <f t="shared" ref="U22" si="35">U12/U$3*100</f>
        <v>4.8717948717948723</v>
      </c>
    </row>
    <row r="23" spans="1:21" ht="14.25" customHeight="1" x14ac:dyDescent="0.2">
      <c r="A23" s="8" t="s">
        <v>23</v>
      </c>
      <c r="B23" s="7"/>
      <c r="C23" s="7"/>
      <c r="D23" s="7"/>
      <c r="E23" s="7"/>
      <c r="F23" s="7"/>
      <c r="G23" s="7"/>
      <c r="H23" s="7"/>
      <c r="I23" s="7"/>
      <c r="J23" s="7"/>
      <c r="K23" s="7"/>
      <c r="L23" s="7"/>
      <c r="M23" s="7"/>
      <c r="N23" s="7"/>
      <c r="O23" s="7"/>
      <c r="P23" s="7"/>
      <c r="Q23" s="7"/>
      <c r="R23" s="7"/>
      <c r="S23" s="7"/>
      <c r="T23" s="7"/>
      <c r="U23" s="7"/>
    </row>
    <row r="24" spans="1:21" ht="14.25" customHeight="1" x14ac:dyDescent="0.2">
      <c r="A24" s="5" t="s">
        <v>15</v>
      </c>
      <c r="B24" s="9">
        <f>B4/(B$3-B$11-B$12)*100</f>
        <v>0.17473789316025959</v>
      </c>
      <c r="C24" s="9">
        <f t="shared" ref="C24:O24" si="36">C4/(C$3-C$11-C$12)*100</f>
        <v>0.17002671848433326</v>
      </c>
      <c r="D24" s="9">
        <f t="shared" si="36"/>
        <v>0.16718414139001672</v>
      </c>
      <c r="E24" s="9">
        <f t="shared" si="36"/>
        <v>0.14282313734825042</v>
      </c>
      <c r="F24" s="9">
        <f t="shared" si="36"/>
        <v>0.17006802721088435</v>
      </c>
      <c r="G24" s="9">
        <f t="shared" si="36"/>
        <v>0.19579050416054822</v>
      </c>
      <c r="H24" s="9">
        <f t="shared" si="36"/>
        <v>0.17374038222884089</v>
      </c>
      <c r="I24" s="9">
        <f t="shared" si="36"/>
        <v>0.1974821031843989</v>
      </c>
      <c r="J24" s="9">
        <f t="shared" si="36"/>
        <v>0.1701093560145808</v>
      </c>
      <c r="K24" s="9">
        <f t="shared" si="36"/>
        <v>0.21956574774335205</v>
      </c>
      <c r="L24" s="9">
        <f t="shared" si="36"/>
        <v>0.24881811395869621</v>
      </c>
      <c r="M24" s="9">
        <f t="shared" si="36"/>
        <v>0.28549182455229694</v>
      </c>
      <c r="N24" s="9">
        <f t="shared" si="36"/>
        <v>0.26673779674579889</v>
      </c>
      <c r="O24" s="9">
        <f t="shared" si="36"/>
        <v>0.23727919852359608</v>
      </c>
      <c r="P24" s="9">
        <f t="shared" ref="P24:R24" si="37">P4/(P$3-P$11-P$12)*100</f>
        <v>0.28586278586278591</v>
      </c>
      <c r="Q24" s="9">
        <f t="shared" si="37"/>
        <v>0.29689608636977061</v>
      </c>
      <c r="R24" s="9">
        <f t="shared" si="37"/>
        <v>0.1932633903920486</v>
      </c>
      <c r="S24" s="9">
        <f t="shared" ref="S24:T24" si="38">S4/(S$3-S$11-S$12)*100</f>
        <v>0.21656740660530591</v>
      </c>
      <c r="T24" s="9">
        <f t="shared" si="38"/>
        <v>0.2583979328165375</v>
      </c>
      <c r="U24" s="9">
        <f t="shared" ref="U24" si="39">U4/(U$3-U$11-U$12)*100</f>
        <v>0.19258545979778527</v>
      </c>
    </row>
    <row r="25" spans="1:21" ht="14.25" customHeight="1" x14ac:dyDescent="0.2">
      <c r="A25" s="5" t="s">
        <v>16</v>
      </c>
      <c r="B25" s="9">
        <f t="shared" ref="B25:O25" si="40">B5/(B$3-B$11-B$12)*100</f>
        <v>6.590114827758363</v>
      </c>
      <c r="C25" s="9">
        <f t="shared" si="40"/>
        <v>6.1938304590721405</v>
      </c>
      <c r="D25" s="9">
        <f t="shared" si="40"/>
        <v>6.2574635777406256</v>
      </c>
      <c r="E25" s="9">
        <f t="shared" si="40"/>
        <v>6.2842180433230181</v>
      </c>
      <c r="F25" s="9">
        <f t="shared" si="40"/>
        <v>6.8756073858114677</v>
      </c>
      <c r="G25" s="9">
        <f t="shared" si="40"/>
        <v>6.5834557023984335</v>
      </c>
      <c r="H25" s="9">
        <f t="shared" si="40"/>
        <v>6.9496152891536367</v>
      </c>
      <c r="I25" s="9">
        <f t="shared" si="40"/>
        <v>7.1834115033325112</v>
      </c>
      <c r="J25" s="9">
        <f t="shared" si="40"/>
        <v>7.193195625759417</v>
      </c>
      <c r="K25" s="9">
        <f t="shared" si="40"/>
        <v>7.3188582581117352</v>
      </c>
      <c r="L25" s="9">
        <f t="shared" si="40"/>
        <v>7.2654889275939283</v>
      </c>
      <c r="M25" s="9">
        <f t="shared" si="40"/>
        <v>7.0853880093433688</v>
      </c>
      <c r="N25" s="9">
        <f t="shared" si="40"/>
        <v>7.095225393438251</v>
      </c>
      <c r="O25" s="9">
        <f t="shared" si="40"/>
        <v>7.3292907988399687</v>
      </c>
      <c r="P25" s="9">
        <f t="shared" ref="P25:R25" si="41">P5/(P$3-P$11-P$12)*100</f>
        <v>7.5883575883575887</v>
      </c>
      <c r="Q25" s="9">
        <f t="shared" si="41"/>
        <v>8.0701754385964914</v>
      </c>
      <c r="R25" s="9">
        <f t="shared" si="41"/>
        <v>8.3655438983986752</v>
      </c>
      <c r="S25" s="9">
        <f t="shared" ref="S25:T25" si="42">S5/(S$3-S$11-S$12)*100</f>
        <v>8.3378451543042775</v>
      </c>
      <c r="T25" s="9">
        <f t="shared" si="42"/>
        <v>8.5271317829457356</v>
      </c>
      <c r="U25" s="9">
        <f t="shared" ref="U25" si="43">U5/(U$3-U$11-U$12)*100</f>
        <v>9.0755897929706322</v>
      </c>
    </row>
    <row r="26" spans="1:21" ht="14.25" customHeight="1" x14ac:dyDescent="0.2">
      <c r="A26" s="5" t="s">
        <v>17</v>
      </c>
      <c r="B26" s="9">
        <f t="shared" ref="B26:O26" si="44">B6/(B$3-B$11-B$12)*100</f>
        <v>6.3155267099350976</v>
      </c>
      <c r="C26" s="9">
        <f t="shared" si="44"/>
        <v>5.999514209375759</v>
      </c>
      <c r="D26" s="9">
        <f t="shared" si="44"/>
        <v>5.9947456412706002</v>
      </c>
      <c r="E26" s="9">
        <f t="shared" si="44"/>
        <v>5.9747679124018092</v>
      </c>
      <c r="F26" s="9">
        <f t="shared" si="44"/>
        <v>5.9523809523809517</v>
      </c>
      <c r="G26" s="9">
        <f t="shared" si="44"/>
        <v>5.9471365638766516</v>
      </c>
      <c r="H26" s="9">
        <f t="shared" si="44"/>
        <v>5.8327128319682302</v>
      </c>
      <c r="I26" s="9">
        <f t="shared" si="44"/>
        <v>5.6529252036534183</v>
      </c>
      <c r="J26" s="9">
        <f t="shared" si="44"/>
        <v>5.8809234507897932</v>
      </c>
      <c r="K26" s="9">
        <f t="shared" si="44"/>
        <v>6.0746523542327395</v>
      </c>
      <c r="L26" s="9">
        <f t="shared" si="44"/>
        <v>6.4941527743219707</v>
      </c>
      <c r="M26" s="9">
        <f t="shared" si="44"/>
        <v>6.3327277446145853</v>
      </c>
      <c r="N26" s="9">
        <f t="shared" si="44"/>
        <v>6.2683382235262739</v>
      </c>
      <c r="O26" s="9">
        <f t="shared" si="44"/>
        <v>6.063801740047456</v>
      </c>
      <c r="P26" s="9">
        <f t="shared" ref="P26:R26" si="45">P6/(P$3-P$11-P$12)*100</f>
        <v>6.3669438669438669</v>
      </c>
      <c r="Q26" s="9">
        <f t="shared" si="45"/>
        <v>6.7476383265856947</v>
      </c>
      <c r="R26" s="9">
        <f t="shared" si="45"/>
        <v>6.6537824406405308</v>
      </c>
      <c r="S26" s="9">
        <f t="shared" ref="S26:T26" si="46">S6/(S$3-S$11-S$12)*100</f>
        <v>6.9572279371954524</v>
      </c>
      <c r="T26" s="9">
        <f t="shared" si="46"/>
        <v>6.8992248062015511</v>
      </c>
      <c r="U26" s="9">
        <f t="shared" ref="U26" si="47">U6/(U$3-U$11-U$12)*100</f>
        <v>6.5479056331246994</v>
      </c>
    </row>
    <row r="27" spans="1:21" ht="14.25" customHeight="1" x14ac:dyDescent="0.2">
      <c r="A27" s="5" t="s">
        <v>18</v>
      </c>
      <c r="B27" s="9">
        <f t="shared" ref="B27:O27" si="48">B7/(B$3-B$11-B$12)*100</f>
        <v>8.087868197703445</v>
      </c>
      <c r="C27" s="9">
        <f t="shared" si="48"/>
        <v>8.4770463930046152</v>
      </c>
      <c r="D27" s="9">
        <f t="shared" si="48"/>
        <v>8.3830905182708388</v>
      </c>
      <c r="E27" s="9">
        <f t="shared" si="48"/>
        <v>8.3789573910973587</v>
      </c>
      <c r="F27" s="9">
        <f t="shared" si="48"/>
        <v>8.6005830903790095</v>
      </c>
      <c r="G27" s="9">
        <f t="shared" si="48"/>
        <v>8.737151248164464</v>
      </c>
      <c r="H27" s="9">
        <f t="shared" si="48"/>
        <v>8.9352196574832465</v>
      </c>
      <c r="I27" s="9">
        <f t="shared" si="48"/>
        <v>9.3310293754628493</v>
      </c>
      <c r="J27" s="9">
        <f t="shared" si="48"/>
        <v>9.7934386391251511</v>
      </c>
      <c r="K27" s="9">
        <f t="shared" si="48"/>
        <v>10.124420590387899</v>
      </c>
      <c r="L27" s="9">
        <f t="shared" si="48"/>
        <v>10.525006220452848</v>
      </c>
      <c r="M27" s="9">
        <f t="shared" si="48"/>
        <v>10.848689332987282</v>
      </c>
      <c r="N27" s="9">
        <f t="shared" si="48"/>
        <v>11.149639903974393</v>
      </c>
      <c r="O27" s="9">
        <f t="shared" si="48"/>
        <v>10.835750065910888</v>
      </c>
      <c r="P27" s="9">
        <f t="shared" ref="P27:R27" si="49">P7/(P$3-P$11-P$12)*100</f>
        <v>11.252598752598752</v>
      </c>
      <c r="Q27" s="9">
        <f t="shared" si="49"/>
        <v>11.228070175438596</v>
      </c>
      <c r="R27" s="9">
        <f t="shared" si="49"/>
        <v>10.739922694643843</v>
      </c>
      <c r="S27" s="9">
        <f t="shared" ref="S27:T27" si="50">S7/(S$3-S$11-S$12)*100</f>
        <v>10.259880887926368</v>
      </c>
      <c r="T27" s="9">
        <f t="shared" si="50"/>
        <v>10.620155038759691</v>
      </c>
      <c r="U27" s="9">
        <f t="shared" ref="U27" si="51">U7/(U$3-U$11-U$12)*100</f>
        <v>13.79393355801637</v>
      </c>
    </row>
    <row r="28" spans="1:21" ht="14.25" customHeight="1" x14ac:dyDescent="0.2">
      <c r="A28" s="5" t="s">
        <v>34</v>
      </c>
      <c r="B28" s="9">
        <f t="shared" ref="B28:O28" si="52">B8/(B$3-B$11-B$12)*100</f>
        <v>2.4962556165751375E-2</v>
      </c>
      <c r="C28" s="9">
        <f t="shared" si="52"/>
        <v>2.4289531212047608E-2</v>
      </c>
      <c r="D28" s="9">
        <f t="shared" si="52"/>
        <v>2.388344877000239E-2</v>
      </c>
      <c r="E28" s="9">
        <f t="shared" si="52"/>
        <v>2.3803856224708403E-2</v>
      </c>
      <c r="F28" s="9">
        <f t="shared" si="52"/>
        <v>2.4295432458697763E-2</v>
      </c>
      <c r="G28" s="9">
        <f t="shared" si="52"/>
        <v>2.4473813020068527E-2</v>
      </c>
      <c r="H28" s="9">
        <f t="shared" si="52"/>
        <v>4.964010920824026E-2</v>
      </c>
      <c r="I28" s="9">
        <f t="shared" si="52"/>
        <v>7.4055788694149596E-2</v>
      </c>
      <c r="J28" s="9">
        <f t="shared" si="52"/>
        <v>0.1701093560145808</v>
      </c>
      <c r="K28" s="9">
        <f t="shared" si="52"/>
        <v>0.12198097096852892</v>
      </c>
      <c r="L28" s="9">
        <f t="shared" si="52"/>
        <v>0.17417267977108733</v>
      </c>
      <c r="M28" s="9">
        <f t="shared" si="52"/>
        <v>0.15572281339216196</v>
      </c>
      <c r="N28" s="9">
        <f t="shared" si="52"/>
        <v>0.16004267804747935</v>
      </c>
      <c r="O28" s="9">
        <f t="shared" si="52"/>
        <v>0.18455048774057475</v>
      </c>
      <c r="P28" s="9">
        <f t="shared" ref="P28:R28" si="53">P8/(P$3-P$11-P$12)*100</f>
        <v>0.18191268191268192</v>
      </c>
      <c r="Q28" s="9">
        <f t="shared" si="53"/>
        <v>0.18893387314439944</v>
      </c>
      <c r="R28" s="9">
        <f t="shared" si="53"/>
        <v>0.13804527885146328</v>
      </c>
      <c r="S28" s="9">
        <f t="shared" ref="S28:T28" si="54">S8/(S$3-S$11-S$12)*100</f>
        <v>0.10828370330265295</v>
      </c>
      <c r="T28" s="9">
        <f t="shared" si="54"/>
        <v>7.7519379844961239E-2</v>
      </c>
      <c r="U28" s="9">
        <f t="shared" ref="U28" si="55">U8/(U$3-U$11-U$12)*100</f>
        <v>4.8146364949446317E-2</v>
      </c>
    </row>
    <row r="29" spans="1:21" ht="14.25" customHeight="1" x14ac:dyDescent="0.2">
      <c r="A29" s="5" t="s">
        <v>20</v>
      </c>
      <c r="B29" s="9">
        <f t="shared" ref="B29:O29" si="56">B9/(B$3-B$11-B$12)*100</f>
        <v>78.607089365951083</v>
      </c>
      <c r="C29" s="9">
        <f t="shared" si="56"/>
        <v>78.79523925188245</v>
      </c>
      <c r="D29" s="9">
        <f t="shared" si="56"/>
        <v>78.839264389777881</v>
      </c>
      <c r="E29" s="9">
        <f t="shared" si="56"/>
        <v>78.862175672458932</v>
      </c>
      <c r="F29" s="9">
        <f t="shared" si="56"/>
        <v>78.012633624878518</v>
      </c>
      <c r="G29" s="9">
        <f t="shared" si="56"/>
        <v>78.071463534018605</v>
      </c>
      <c r="H29" s="9">
        <f t="shared" si="56"/>
        <v>77.562670637875414</v>
      </c>
      <c r="I29" s="9">
        <f t="shared" si="56"/>
        <v>77.067390767711672</v>
      </c>
      <c r="J29" s="9">
        <f t="shared" si="56"/>
        <v>76.330498177399747</v>
      </c>
      <c r="K29" s="9">
        <f t="shared" si="56"/>
        <v>75.603805806294218</v>
      </c>
      <c r="L29" s="9">
        <f t="shared" si="56"/>
        <v>74.769843244588202</v>
      </c>
      <c r="M29" s="9">
        <f t="shared" si="56"/>
        <v>74.798858032701787</v>
      </c>
      <c r="N29" s="9">
        <f t="shared" si="56"/>
        <v>74.419845292077895</v>
      </c>
      <c r="O29" s="9">
        <f t="shared" si="56"/>
        <v>74.53203269180068</v>
      </c>
      <c r="P29" s="9">
        <f t="shared" ref="P29:R29" si="57">P9/(P$3-P$11-P$12)*100</f>
        <v>73.440748440748436</v>
      </c>
      <c r="Q29" s="9">
        <f t="shared" si="57"/>
        <v>73.76518218623481</v>
      </c>
      <c r="R29" s="9">
        <f t="shared" si="57"/>
        <v>72.390944229707344</v>
      </c>
      <c r="S29" s="9">
        <f t="shared" ref="S29:T29" si="58">S9/(S$3-S$11-S$12)*100</f>
        <v>73.172712506767738</v>
      </c>
      <c r="T29" s="9">
        <f t="shared" si="58"/>
        <v>72.63565891472868</v>
      </c>
      <c r="U29" s="9">
        <f t="shared" ref="U29" si="59">U9/(U$3-U$11-U$12)*100</f>
        <v>68.849301877708228</v>
      </c>
    </row>
    <row r="30" spans="1:21" ht="14.25" customHeight="1" x14ac:dyDescent="0.2">
      <c r="A30" s="5" t="s">
        <v>21</v>
      </c>
      <c r="B30" s="9">
        <f t="shared" ref="B30:O30" si="60">B10/(B$3-B$11-B$12)*100</f>
        <v>0.199700449326011</v>
      </c>
      <c r="C30" s="9">
        <f t="shared" si="60"/>
        <v>0.34005343696866652</v>
      </c>
      <c r="D30" s="9">
        <f t="shared" si="60"/>
        <v>0.33436828278003344</v>
      </c>
      <c r="E30" s="9">
        <f t="shared" si="60"/>
        <v>0.33325398714591764</v>
      </c>
      <c r="F30" s="9">
        <f t="shared" si="60"/>
        <v>0.36443148688046645</v>
      </c>
      <c r="G30" s="9">
        <f t="shared" si="60"/>
        <v>0.44052863436123352</v>
      </c>
      <c r="H30" s="9">
        <f t="shared" si="60"/>
        <v>0.49640109208240257</v>
      </c>
      <c r="I30" s="9">
        <f t="shared" si="60"/>
        <v>0.49370525796099729</v>
      </c>
      <c r="J30" s="9">
        <f t="shared" si="60"/>
        <v>0.46172539489671932</v>
      </c>
      <c r="K30" s="9">
        <f t="shared" si="60"/>
        <v>0.53671627226152718</v>
      </c>
      <c r="L30" s="9">
        <f t="shared" si="60"/>
        <v>0.52251803931326202</v>
      </c>
      <c r="M30" s="9">
        <f t="shared" si="60"/>
        <v>0.49312224240851288</v>
      </c>
      <c r="N30" s="9">
        <f t="shared" si="60"/>
        <v>0.64017071218991739</v>
      </c>
      <c r="O30" s="9">
        <f t="shared" si="60"/>
        <v>0.81729501713683106</v>
      </c>
      <c r="P30" s="9">
        <f t="shared" ref="P30:R30" si="61">P10/(P$3-P$11-P$12)*100</f>
        <v>0.88357588357588357</v>
      </c>
      <c r="Q30" s="9">
        <f t="shared" si="61"/>
        <v>1.0526315789473684</v>
      </c>
      <c r="R30" s="9">
        <f t="shared" si="61"/>
        <v>1.5184980673660962</v>
      </c>
      <c r="S30" s="9">
        <f t="shared" ref="S30:T30" si="62">S10/(S$3-S$11-S$12)*100</f>
        <v>1.6513264753654575</v>
      </c>
      <c r="T30" s="9">
        <f t="shared" si="62"/>
        <v>1.7054263565891472</v>
      </c>
      <c r="U30" s="9">
        <f t="shared" ref="U30" si="63">U10/(U$3-U$11-U$12)*100</f>
        <v>1.4925373134328357</v>
      </c>
    </row>
    <row r="31" spans="1:21" ht="111.75" customHeight="1" x14ac:dyDescent="0.2">
      <c r="A31" s="18" t="s">
        <v>32</v>
      </c>
      <c r="B31" s="18"/>
      <c r="C31" s="18"/>
      <c r="D31" s="18"/>
      <c r="E31" s="18"/>
      <c r="F31" s="18"/>
      <c r="G31" s="18"/>
      <c r="H31" s="18"/>
      <c r="I31" s="18"/>
      <c r="J31" s="18"/>
      <c r="K31" s="18"/>
      <c r="L31" s="18"/>
      <c r="M31" s="18"/>
      <c r="N31" s="18"/>
      <c r="O31" s="18"/>
      <c r="P31" s="18"/>
      <c r="Q31" s="18"/>
      <c r="R31" s="18"/>
      <c r="S31" s="14"/>
      <c r="T31" s="14"/>
      <c r="U31" s="14"/>
    </row>
  </sheetData>
  <sheetProtection algorithmName="SHA-512" hashValue="A2gAgCa3DWYRbqnpuKgmFpkbBzXxh9bDslVTOmJ6VvpQlKC29s4DZ7MyRGX/mWY+EnSNjdAsQ9E4e/pPB9/aFA==" saltValue="vs5wp7bC7C51sKnBG1BZSQ==" spinCount="100000" sheet="1" objects="1" scenarios="1"/>
  <mergeCells count="2">
    <mergeCell ref="A1:R1"/>
    <mergeCell ref="A31:R31"/>
  </mergeCells>
  <phoneticPr fontId="7" type="noConversion"/>
  <pageMargins left="0.7" right="0.7" top="0.75" bottom="0.75" header="0.3" footer="0.3"/>
  <pageSetup scale="8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6ED4-6695-47A1-ADE6-066A4ECF9DE9}">
  <sheetPr>
    <pageSetUpPr fitToPage="1"/>
  </sheetPr>
  <dimension ref="A1:U31"/>
  <sheetViews>
    <sheetView view="pageLayout" zoomScale="70" zoomScaleNormal="100" zoomScalePageLayoutView="70" workbookViewId="0">
      <selection activeCell="B12" sqref="B12"/>
    </sheetView>
  </sheetViews>
  <sheetFormatPr defaultColWidth="9.140625" defaultRowHeight="12.75" x14ac:dyDescent="0.2"/>
  <cols>
    <col min="1" max="1" width="28.85546875" style="1" customWidth="1"/>
    <col min="2" max="13" width="6.140625" style="2" customWidth="1"/>
    <col min="14" max="21" width="6.140625" style="1" customWidth="1"/>
    <col min="22" max="16384" width="9.140625" style="1"/>
  </cols>
  <sheetData>
    <row r="1" spans="1:21" ht="86.25" customHeight="1" x14ac:dyDescent="0.25">
      <c r="A1" s="19" t="s">
        <v>37</v>
      </c>
      <c r="B1" s="19"/>
      <c r="C1" s="19"/>
      <c r="D1" s="19"/>
      <c r="E1" s="19"/>
      <c r="F1" s="19"/>
      <c r="G1" s="19"/>
      <c r="H1" s="19"/>
      <c r="I1" s="19"/>
      <c r="J1" s="19"/>
      <c r="K1" s="19"/>
      <c r="L1" s="19"/>
      <c r="M1" s="19"/>
      <c r="N1" s="19"/>
      <c r="O1" s="19"/>
      <c r="P1" s="19"/>
      <c r="Q1" s="19"/>
      <c r="R1" s="19"/>
      <c r="S1" s="15"/>
      <c r="T1" s="15"/>
      <c r="U1" s="15"/>
    </row>
    <row r="2" spans="1:21" ht="15" x14ac:dyDescent="0.25">
      <c r="A2" s="12" t="s">
        <v>27</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24</v>
      </c>
      <c r="Q2" s="10" t="s">
        <v>25</v>
      </c>
      <c r="R2" s="10" t="s">
        <v>33</v>
      </c>
      <c r="S2" s="10" t="s">
        <v>35</v>
      </c>
      <c r="T2" s="10" t="s">
        <v>36</v>
      </c>
      <c r="U2" s="16">
        <v>2025</v>
      </c>
    </row>
    <row r="3" spans="1:21" ht="14.25" customHeight="1" x14ac:dyDescent="0.2">
      <c r="A3" s="3" t="s">
        <v>29</v>
      </c>
      <c r="B3" s="4">
        <v>3744</v>
      </c>
      <c r="C3" s="4">
        <v>3840</v>
      </c>
      <c r="D3" s="4">
        <v>3953</v>
      </c>
      <c r="E3" s="4">
        <v>3948</v>
      </c>
      <c r="F3" s="4">
        <v>3972</v>
      </c>
      <c r="G3" s="4">
        <v>3875</v>
      </c>
      <c r="H3" s="4">
        <v>3897</v>
      </c>
      <c r="I3" s="4">
        <v>3923</v>
      </c>
      <c r="J3" s="4">
        <v>3943</v>
      </c>
      <c r="K3" s="4">
        <v>3955</v>
      </c>
      <c r="L3" s="4">
        <v>3984</v>
      </c>
      <c r="M3" s="4">
        <v>3845</v>
      </c>
      <c r="N3" s="4">
        <v>3662</v>
      </c>
      <c r="O3" s="4">
        <v>3667</v>
      </c>
      <c r="P3" s="4">
        <v>3682</v>
      </c>
      <c r="Q3" s="4">
        <v>3541</v>
      </c>
      <c r="R3" s="4">
        <v>3521</v>
      </c>
      <c r="S3" s="4">
        <f>SUM(S4:S12)</f>
        <v>3696</v>
      </c>
      <c r="T3" s="4">
        <f>SUM(T4:T12)</f>
        <v>3953</v>
      </c>
      <c r="U3" s="4">
        <f>SUM(U4:U12)</f>
        <v>4116</v>
      </c>
    </row>
    <row r="4" spans="1:21" ht="14.25" customHeight="1" x14ac:dyDescent="0.2">
      <c r="A4" s="5" t="s">
        <v>15</v>
      </c>
      <c r="B4" s="6">
        <v>5</v>
      </c>
      <c r="C4" s="6">
        <v>6</v>
      </c>
      <c r="D4" s="6">
        <v>5</v>
      </c>
      <c r="E4" s="6">
        <v>4</v>
      </c>
      <c r="F4" s="6">
        <v>5</v>
      </c>
      <c r="G4" s="6">
        <v>5</v>
      </c>
      <c r="H4" s="6">
        <v>6</v>
      </c>
      <c r="I4" s="6">
        <v>7</v>
      </c>
      <c r="J4" s="6">
        <v>6</v>
      </c>
      <c r="K4" s="6">
        <v>8</v>
      </c>
      <c r="L4" s="6">
        <v>9</v>
      </c>
      <c r="M4" s="6">
        <v>10</v>
      </c>
      <c r="N4" s="6">
        <v>9</v>
      </c>
      <c r="O4" s="6">
        <v>8</v>
      </c>
      <c r="P4" s="6">
        <v>10</v>
      </c>
      <c r="Q4" s="6">
        <v>9</v>
      </c>
      <c r="R4" s="6">
        <v>6</v>
      </c>
      <c r="S4" s="6">
        <v>5</v>
      </c>
      <c r="T4" s="6">
        <v>10</v>
      </c>
      <c r="U4" s="6">
        <v>7</v>
      </c>
    </row>
    <row r="5" spans="1:21" ht="14.25" customHeight="1" x14ac:dyDescent="0.2">
      <c r="A5" s="5" t="s">
        <v>16</v>
      </c>
      <c r="B5" s="6">
        <v>232</v>
      </c>
      <c r="C5" s="6">
        <v>225</v>
      </c>
      <c r="D5" s="6">
        <v>225</v>
      </c>
      <c r="E5" s="6">
        <v>217</v>
      </c>
      <c r="F5" s="6">
        <v>243</v>
      </c>
      <c r="G5" s="6">
        <v>236</v>
      </c>
      <c r="H5" s="6">
        <v>244</v>
      </c>
      <c r="I5" s="6">
        <v>258</v>
      </c>
      <c r="J5" s="6">
        <v>256</v>
      </c>
      <c r="K5" s="6">
        <v>253</v>
      </c>
      <c r="L5" s="6">
        <v>254</v>
      </c>
      <c r="M5" s="6">
        <v>232</v>
      </c>
      <c r="N5" s="6">
        <v>225</v>
      </c>
      <c r="O5" s="6">
        <v>235</v>
      </c>
      <c r="P5" s="6">
        <v>239</v>
      </c>
      <c r="Q5" s="6">
        <v>235</v>
      </c>
      <c r="R5" s="6">
        <v>239</v>
      </c>
      <c r="S5" s="6">
        <v>255</v>
      </c>
      <c r="T5" s="6">
        <v>283</v>
      </c>
      <c r="U5" s="6">
        <v>325</v>
      </c>
    </row>
    <row r="6" spans="1:21" ht="14.25" customHeight="1" x14ac:dyDescent="0.2">
      <c r="A6" s="5" t="s">
        <v>17</v>
      </c>
      <c r="B6" s="6">
        <v>226</v>
      </c>
      <c r="C6" s="6">
        <v>224</v>
      </c>
      <c r="D6" s="6">
        <v>223</v>
      </c>
      <c r="E6" s="6">
        <v>222</v>
      </c>
      <c r="F6" s="6">
        <v>226</v>
      </c>
      <c r="G6" s="6">
        <v>217</v>
      </c>
      <c r="H6" s="6">
        <v>208</v>
      </c>
      <c r="I6" s="6">
        <v>202</v>
      </c>
      <c r="J6" s="6">
        <v>220</v>
      </c>
      <c r="K6" s="6">
        <v>218</v>
      </c>
      <c r="L6" s="6">
        <v>233</v>
      </c>
      <c r="M6" s="6">
        <v>212</v>
      </c>
      <c r="N6" s="6">
        <v>210</v>
      </c>
      <c r="O6" s="6">
        <v>207</v>
      </c>
      <c r="P6" s="6">
        <v>221</v>
      </c>
      <c r="Q6" s="6">
        <v>212</v>
      </c>
      <c r="R6" s="6">
        <v>212</v>
      </c>
      <c r="S6" s="6">
        <v>224</v>
      </c>
      <c r="T6" s="6">
        <v>244</v>
      </c>
      <c r="U6" s="6">
        <v>243</v>
      </c>
    </row>
    <row r="7" spans="1:21" ht="14.25" customHeight="1" x14ac:dyDescent="0.2">
      <c r="A7" s="5" t="s">
        <v>18</v>
      </c>
      <c r="B7" s="6">
        <v>265</v>
      </c>
      <c r="C7" s="6">
        <v>287</v>
      </c>
      <c r="D7" s="6">
        <v>294</v>
      </c>
      <c r="E7" s="6">
        <v>292</v>
      </c>
      <c r="F7" s="6">
        <v>308</v>
      </c>
      <c r="G7" s="6">
        <v>301</v>
      </c>
      <c r="H7" s="6">
        <v>303</v>
      </c>
      <c r="I7" s="6">
        <v>321</v>
      </c>
      <c r="J7" s="6">
        <v>346</v>
      </c>
      <c r="K7" s="6">
        <v>356</v>
      </c>
      <c r="L7" s="6">
        <v>360</v>
      </c>
      <c r="M7" s="6">
        <v>350</v>
      </c>
      <c r="N7" s="6">
        <v>359</v>
      </c>
      <c r="O7" s="6">
        <v>348</v>
      </c>
      <c r="P7" s="6">
        <v>373</v>
      </c>
      <c r="Q7" s="6">
        <v>360</v>
      </c>
      <c r="R7" s="6">
        <v>337</v>
      </c>
      <c r="S7" s="6">
        <v>335</v>
      </c>
      <c r="T7" s="6">
        <v>364</v>
      </c>
      <c r="U7" s="6">
        <v>511</v>
      </c>
    </row>
    <row r="8" spans="1:21" ht="14.25" customHeight="1" x14ac:dyDescent="0.2">
      <c r="A8" s="5" t="s">
        <v>34</v>
      </c>
      <c r="B8" s="6">
        <v>1</v>
      </c>
      <c r="C8" s="6">
        <v>1</v>
      </c>
      <c r="D8" s="6">
        <v>1</v>
      </c>
      <c r="E8" s="6">
        <v>1</v>
      </c>
      <c r="F8" s="6">
        <v>1</v>
      </c>
      <c r="G8" s="6">
        <v>1</v>
      </c>
      <c r="H8" s="6">
        <v>2</v>
      </c>
      <c r="I8" s="6">
        <v>3</v>
      </c>
      <c r="J8" s="6">
        <v>7</v>
      </c>
      <c r="K8" s="6">
        <v>5</v>
      </c>
      <c r="L8" s="6">
        <v>6</v>
      </c>
      <c r="M8" s="6">
        <v>5</v>
      </c>
      <c r="N8" s="6">
        <v>4</v>
      </c>
      <c r="O8" s="6">
        <v>6</v>
      </c>
      <c r="P8" s="6">
        <v>6</v>
      </c>
      <c r="Q8" s="6">
        <v>6</v>
      </c>
      <c r="R8" s="6">
        <v>4</v>
      </c>
      <c r="S8" s="6">
        <v>4</v>
      </c>
      <c r="T8" s="6">
        <v>3</v>
      </c>
      <c r="U8" s="6">
        <v>1</v>
      </c>
    </row>
    <row r="9" spans="1:21" ht="14.25" customHeight="1" x14ac:dyDescent="0.2">
      <c r="A9" s="5" t="s">
        <v>20</v>
      </c>
      <c r="B9" s="6">
        <v>2705</v>
      </c>
      <c r="C9" s="6">
        <v>2787</v>
      </c>
      <c r="D9" s="6">
        <v>2855</v>
      </c>
      <c r="E9" s="6">
        <v>2840</v>
      </c>
      <c r="F9" s="6">
        <v>2782</v>
      </c>
      <c r="G9" s="6">
        <v>2712</v>
      </c>
      <c r="H9" s="6">
        <v>2726</v>
      </c>
      <c r="I9" s="6">
        <v>2718</v>
      </c>
      <c r="J9" s="6">
        <v>2718</v>
      </c>
      <c r="K9" s="6">
        <v>2700</v>
      </c>
      <c r="L9" s="6">
        <v>2643</v>
      </c>
      <c r="M9" s="6">
        <v>2503</v>
      </c>
      <c r="N9" s="6">
        <v>2379</v>
      </c>
      <c r="O9" s="6">
        <v>2388</v>
      </c>
      <c r="P9" s="6">
        <v>2357</v>
      </c>
      <c r="Q9" s="6">
        <v>2268</v>
      </c>
      <c r="R9" s="6">
        <v>2254</v>
      </c>
      <c r="S9" s="6">
        <v>2366</v>
      </c>
      <c r="T9" s="6">
        <v>2498</v>
      </c>
      <c r="U9" s="6">
        <v>2521</v>
      </c>
    </row>
    <row r="10" spans="1:21" ht="14.25" customHeight="1" x14ac:dyDescent="0.2">
      <c r="A10" s="5" t="s">
        <v>21</v>
      </c>
      <c r="B10" s="6">
        <v>8</v>
      </c>
      <c r="C10" s="6">
        <v>13</v>
      </c>
      <c r="D10" s="6">
        <v>14</v>
      </c>
      <c r="E10" s="6">
        <v>14</v>
      </c>
      <c r="F10" s="6">
        <v>15</v>
      </c>
      <c r="G10" s="6">
        <v>16</v>
      </c>
      <c r="H10" s="6">
        <v>20</v>
      </c>
      <c r="I10" s="6">
        <v>19</v>
      </c>
      <c r="J10" s="6">
        <v>17</v>
      </c>
      <c r="K10" s="6">
        <v>20</v>
      </c>
      <c r="L10" s="6">
        <v>20</v>
      </c>
      <c r="M10" s="6">
        <v>18</v>
      </c>
      <c r="N10" s="6">
        <v>21</v>
      </c>
      <c r="O10" s="6">
        <v>30</v>
      </c>
      <c r="P10" s="6">
        <v>31</v>
      </c>
      <c r="Q10" s="6">
        <v>36</v>
      </c>
      <c r="R10" s="6">
        <v>47</v>
      </c>
      <c r="S10" s="6">
        <v>51</v>
      </c>
      <c r="T10" s="6">
        <v>58</v>
      </c>
      <c r="U10" s="6">
        <v>53</v>
      </c>
    </row>
    <row r="11" spans="1:21" ht="14.25" customHeight="1" x14ac:dyDescent="0.2">
      <c r="A11" s="5" t="s">
        <v>31</v>
      </c>
      <c r="B11" s="6">
        <v>177</v>
      </c>
      <c r="C11" s="6">
        <v>185</v>
      </c>
      <c r="D11" s="6">
        <v>164</v>
      </c>
      <c r="E11" s="6">
        <v>152</v>
      </c>
      <c r="F11" s="6">
        <v>169</v>
      </c>
      <c r="G11" s="6">
        <v>170</v>
      </c>
      <c r="H11" s="6">
        <v>163</v>
      </c>
      <c r="I11" s="6">
        <v>156</v>
      </c>
      <c r="J11" s="6">
        <v>145</v>
      </c>
      <c r="K11" s="6">
        <v>140</v>
      </c>
      <c r="L11" s="6">
        <v>145</v>
      </c>
      <c r="M11" s="6">
        <v>151</v>
      </c>
      <c r="N11" s="6">
        <v>145</v>
      </c>
      <c r="O11" s="6">
        <v>176</v>
      </c>
      <c r="P11" s="6">
        <v>189</v>
      </c>
      <c r="Q11" s="6">
        <v>185</v>
      </c>
      <c r="R11" s="6">
        <v>202</v>
      </c>
      <c r="S11" s="6">
        <v>217</v>
      </c>
      <c r="T11" s="6">
        <v>250</v>
      </c>
      <c r="U11" s="6">
        <v>259</v>
      </c>
    </row>
    <row r="12" spans="1:21" ht="14.25" customHeight="1" x14ac:dyDescent="0.2">
      <c r="A12" s="5" t="s">
        <v>19</v>
      </c>
      <c r="B12" s="6">
        <v>125</v>
      </c>
      <c r="C12" s="6">
        <v>112</v>
      </c>
      <c r="D12" s="6">
        <v>172</v>
      </c>
      <c r="E12" s="6">
        <v>206</v>
      </c>
      <c r="F12" s="6">
        <v>223</v>
      </c>
      <c r="G12" s="6">
        <v>217</v>
      </c>
      <c r="H12" s="6">
        <v>225</v>
      </c>
      <c r="I12" s="6">
        <v>239</v>
      </c>
      <c r="J12" s="6">
        <v>228</v>
      </c>
      <c r="K12" s="6">
        <v>255</v>
      </c>
      <c r="L12" s="6">
        <v>314</v>
      </c>
      <c r="M12" s="6">
        <v>364</v>
      </c>
      <c r="N12" s="6">
        <v>310</v>
      </c>
      <c r="O12" s="6">
        <v>269</v>
      </c>
      <c r="P12" s="6">
        <v>256</v>
      </c>
      <c r="Q12" s="6">
        <v>230</v>
      </c>
      <c r="R12" s="6">
        <v>220</v>
      </c>
      <c r="S12" s="6">
        <v>239</v>
      </c>
      <c r="T12" s="6">
        <v>243</v>
      </c>
      <c r="U12" s="6">
        <v>196</v>
      </c>
    </row>
    <row r="13" spans="1:21" ht="14.25" customHeight="1" x14ac:dyDescent="0.2">
      <c r="A13" s="8" t="s">
        <v>22</v>
      </c>
      <c r="B13" s="6"/>
      <c r="C13" s="6"/>
      <c r="D13" s="6"/>
      <c r="E13" s="6"/>
      <c r="F13" s="6"/>
      <c r="G13" s="6"/>
      <c r="H13" s="6"/>
      <c r="I13" s="6"/>
      <c r="J13" s="6"/>
      <c r="K13" s="6"/>
      <c r="L13" s="6"/>
      <c r="M13" s="6"/>
      <c r="N13" s="6"/>
      <c r="O13" s="6"/>
      <c r="P13" s="6"/>
      <c r="Q13" s="6"/>
      <c r="R13" s="6"/>
      <c r="S13" s="6"/>
      <c r="T13" s="6"/>
      <c r="U13" s="6"/>
    </row>
    <row r="14" spans="1:21" ht="14.25" customHeight="1" x14ac:dyDescent="0.2">
      <c r="A14" s="5" t="s">
        <v>15</v>
      </c>
      <c r="B14" s="9">
        <f>B4/B$3*100</f>
        <v>0.13354700854700854</v>
      </c>
      <c r="C14" s="9">
        <f t="shared" ref="C14:Q22" si="0">C4/C$3*100</f>
        <v>0.15625</v>
      </c>
      <c r="D14" s="9">
        <f t="shared" si="0"/>
        <v>0.12648621300278268</v>
      </c>
      <c r="E14" s="9">
        <f t="shared" si="0"/>
        <v>0.10131712259371835</v>
      </c>
      <c r="F14" s="9">
        <f t="shared" si="0"/>
        <v>0.12588116817724068</v>
      </c>
      <c r="G14" s="9">
        <f t="shared" si="0"/>
        <v>0.12903225806451613</v>
      </c>
      <c r="H14" s="9">
        <f t="shared" si="0"/>
        <v>0.15396458814472672</v>
      </c>
      <c r="I14" s="9">
        <f t="shared" si="0"/>
        <v>0.17843487127198571</v>
      </c>
      <c r="J14" s="9">
        <f t="shared" si="0"/>
        <v>0.1521683996956632</v>
      </c>
      <c r="K14" s="9">
        <f t="shared" si="0"/>
        <v>0.20227560050568899</v>
      </c>
      <c r="L14" s="9">
        <f t="shared" si="0"/>
        <v>0.2259036144578313</v>
      </c>
      <c r="M14" s="9">
        <f t="shared" si="0"/>
        <v>0.26007802340702213</v>
      </c>
      <c r="N14" s="9">
        <f t="shared" si="0"/>
        <v>0.24576734025122884</v>
      </c>
      <c r="O14" s="9">
        <f t="shared" si="0"/>
        <v>0.21816198527406599</v>
      </c>
      <c r="P14" s="9">
        <f t="shared" si="0"/>
        <v>0.27159152634437805</v>
      </c>
      <c r="Q14" s="9">
        <f t="shared" si="0"/>
        <v>0.25416548997458349</v>
      </c>
      <c r="R14" s="9">
        <f t="shared" ref="R14:S14" si="1">R4/R$3*100</f>
        <v>0.17040613462084636</v>
      </c>
      <c r="S14" s="9">
        <f t="shared" si="1"/>
        <v>0.13528138528138528</v>
      </c>
      <c r="T14" s="9">
        <f t="shared" ref="T14:U14" si="2">T4/T$3*100</f>
        <v>0.25297242600556535</v>
      </c>
      <c r="U14" s="9">
        <f t="shared" si="2"/>
        <v>0.17006802721088435</v>
      </c>
    </row>
    <row r="15" spans="1:21" ht="14.25" customHeight="1" x14ac:dyDescent="0.2">
      <c r="A15" s="5" t="s">
        <v>16</v>
      </c>
      <c r="B15" s="9">
        <f t="shared" ref="B15:O22" si="3">B5/B$3*100</f>
        <v>6.1965811965811968</v>
      </c>
      <c r="C15" s="9">
        <f t="shared" si="3"/>
        <v>5.859375</v>
      </c>
      <c r="D15" s="9">
        <f t="shared" si="3"/>
        <v>5.6918795851252213</v>
      </c>
      <c r="E15" s="9">
        <f t="shared" si="3"/>
        <v>5.4964539007092199</v>
      </c>
      <c r="F15" s="9">
        <f t="shared" si="3"/>
        <v>6.1178247734138971</v>
      </c>
      <c r="G15" s="9">
        <f t="shared" si="3"/>
        <v>6.0903225806451609</v>
      </c>
      <c r="H15" s="9">
        <f t="shared" si="3"/>
        <v>6.2612265845522197</v>
      </c>
      <c r="I15" s="9">
        <f t="shared" si="3"/>
        <v>6.5765995411674742</v>
      </c>
      <c r="J15" s="9">
        <f t="shared" si="3"/>
        <v>6.4925183870149628</v>
      </c>
      <c r="K15" s="9">
        <f t="shared" si="3"/>
        <v>6.3969658659924145</v>
      </c>
      <c r="L15" s="9">
        <f t="shared" si="3"/>
        <v>6.3755020080321287</v>
      </c>
      <c r="M15" s="9">
        <f t="shared" si="3"/>
        <v>6.0338101430429125</v>
      </c>
      <c r="N15" s="9">
        <f t="shared" si="3"/>
        <v>6.1441835062807213</v>
      </c>
      <c r="O15" s="9">
        <f t="shared" si="3"/>
        <v>6.4085083174256887</v>
      </c>
      <c r="P15" s="9">
        <f t="shared" si="0"/>
        <v>6.491037479630636</v>
      </c>
      <c r="Q15" s="9">
        <f t="shared" si="0"/>
        <v>6.6365433493363462</v>
      </c>
      <c r="R15" s="9">
        <f t="shared" ref="R15:S15" si="4">R5/R$3*100</f>
        <v>6.7878443623970472</v>
      </c>
      <c r="S15" s="9">
        <f t="shared" si="4"/>
        <v>6.8993506493506498</v>
      </c>
      <c r="T15" s="9">
        <f t="shared" ref="T15:U15" si="5">T5/T$3*100</f>
        <v>7.1591196559575003</v>
      </c>
      <c r="U15" s="9">
        <f t="shared" si="5"/>
        <v>7.8960155490767736</v>
      </c>
    </row>
    <row r="16" spans="1:21" ht="14.25" customHeight="1" x14ac:dyDescent="0.2">
      <c r="A16" s="5" t="s">
        <v>17</v>
      </c>
      <c r="B16" s="9">
        <f t="shared" si="3"/>
        <v>6.0363247863247862</v>
      </c>
      <c r="C16" s="9">
        <f t="shared" si="3"/>
        <v>5.833333333333333</v>
      </c>
      <c r="D16" s="9">
        <f t="shared" si="3"/>
        <v>5.641285099924108</v>
      </c>
      <c r="E16" s="9">
        <f t="shared" si="3"/>
        <v>5.6231003039513681</v>
      </c>
      <c r="F16" s="9">
        <f t="shared" si="3"/>
        <v>5.689828801611279</v>
      </c>
      <c r="G16" s="9">
        <f t="shared" si="3"/>
        <v>5.6000000000000005</v>
      </c>
      <c r="H16" s="9">
        <f t="shared" si="3"/>
        <v>5.33743905568386</v>
      </c>
      <c r="I16" s="9">
        <f t="shared" si="3"/>
        <v>5.1491205709915882</v>
      </c>
      <c r="J16" s="9">
        <f t="shared" si="3"/>
        <v>5.5795079888409846</v>
      </c>
      <c r="K16" s="9">
        <f t="shared" si="3"/>
        <v>5.5120101137800255</v>
      </c>
      <c r="L16" s="9">
        <f t="shared" si="3"/>
        <v>5.8483935742971882</v>
      </c>
      <c r="M16" s="9">
        <f t="shared" si="3"/>
        <v>5.5136540962288683</v>
      </c>
      <c r="N16" s="9">
        <f t="shared" si="3"/>
        <v>5.7345712725286724</v>
      </c>
      <c r="O16" s="9">
        <f t="shared" si="3"/>
        <v>5.6449413689664576</v>
      </c>
      <c r="P16" s="9">
        <f t="shared" si="0"/>
        <v>6.002172732210755</v>
      </c>
      <c r="Q16" s="9">
        <f t="shared" si="0"/>
        <v>5.9870093194012997</v>
      </c>
      <c r="R16" s="9">
        <f t="shared" ref="R16:S16" si="6">R6/R$3*100</f>
        <v>6.0210167566032373</v>
      </c>
      <c r="S16" s="9">
        <f t="shared" si="6"/>
        <v>6.0606060606060606</v>
      </c>
      <c r="T16" s="9">
        <f t="shared" ref="T16:U16" si="7">T6/T$3*100</f>
        <v>6.172527194535796</v>
      </c>
      <c r="U16" s="9">
        <f t="shared" si="7"/>
        <v>5.9037900874635572</v>
      </c>
    </row>
    <row r="17" spans="1:21" ht="14.25" customHeight="1" x14ac:dyDescent="0.2">
      <c r="A17" s="5" t="s">
        <v>18</v>
      </c>
      <c r="B17" s="9">
        <f t="shared" si="3"/>
        <v>7.0779914529914532</v>
      </c>
      <c r="C17" s="9">
        <f t="shared" si="3"/>
        <v>7.473958333333333</v>
      </c>
      <c r="D17" s="9">
        <f t="shared" si="3"/>
        <v>7.4373893245636227</v>
      </c>
      <c r="E17" s="9">
        <f t="shared" si="3"/>
        <v>7.3961499493414395</v>
      </c>
      <c r="F17" s="9">
        <f t="shared" si="3"/>
        <v>7.7542799597180263</v>
      </c>
      <c r="G17" s="9">
        <f t="shared" si="3"/>
        <v>7.7677419354838708</v>
      </c>
      <c r="H17" s="9">
        <f t="shared" si="3"/>
        <v>7.7752117013086988</v>
      </c>
      <c r="I17" s="9">
        <f t="shared" si="3"/>
        <v>8.1825133826153458</v>
      </c>
      <c r="J17" s="9">
        <f t="shared" si="3"/>
        <v>8.7750443824499111</v>
      </c>
      <c r="K17" s="9">
        <f t="shared" si="3"/>
        <v>9.0012642225031616</v>
      </c>
      <c r="L17" s="9">
        <f t="shared" si="3"/>
        <v>9.0361445783132535</v>
      </c>
      <c r="M17" s="9">
        <f t="shared" si="3"/>
        <v>9.1027308192457728</v>
      </c>
      <c r="N17" s="9">
        <f t="shared" si="3"/>
        <v>9.8033861277990173</v>
      </c>
      <c r="O17" s="9">
        <f t="shared" si="3"/>
        <v>9.4900463594218714</v>
      </c>
      <c r="P17" s="9">
        <f t="shared" si="0"/>
        <v>10.130363932645302</v>
      </c>
      <c r="Q17" s="9">
        <f t="shared" si="0"/>
        <v>10.166619598983338</v>
      </c>
      <c r="R17" s="9">
        <f t="shared" ref="R17:S17" si="8">R7/R$3*100</f>
        <v>9.5711445612042034</v>
      </c>
      <c r="S17" s="9">
        <f t="shared" si="8"/>
        <v>9.0638528138528152</v>
      </c>
      <c r="T17" s="9">
        <f t="shared" ref="T17:U17" si="9">T7/T$3*100</f>
        <v>9.2081963066025807</v>
      </c>
      <c r="U17" s="9">
        <f t="shared" si="9"/>
        <v>12.414965986394558</v>
      </c>
    </row>
    <row r="18" spans="1:21" ht="14.25" customHeight="1" x14ac:dyDescent="0.2">
      <c r="A18" s="5" t="s">
        <v>34</v>
      </c>
      <c r="B18" s="9">
        <f t="shared" si="3"/>
        <v>2.6709401709401712E-2</v>
      </c>
      <c r="C18" s="9">
        <f t="shared" si="3"/>
        <v>2.6041666666666668E-2</v>
      </c>
      <c r="D18" s="9">
        <f t="shared" si="3"/>
        <v>2.5297242600556536E-2</v>
      </c>
      <c r="E18" s="9">
        <f t="shared" si="3"/>
        <v>2.5329280648429587E-2</v>
      </c>
      <c r="F18" s="9">
        <f t="shared" si="3"/>
        <v>2.5176233635448138E-2</v>
      </c>
      <c r="G18" s="9">
        <f t="shared" si="3"/>
        <v>2.5806451612903226E-2</v>
      </c>
      <c r="H18" s="9">
        <f t="shared" si="3"/>
        <v>5.1321529381575574E-2</v>
      </c>
      <c r="I18" s="9">
        <f t="shared" si="3"/>
        <v>7.6472087687993892E-2</v>
      </c>
      <c r="J18" s="9">
        <f t="shared" si="3"/>
        <v>0.17752979964494039</v>
      </c>
      <c r="K18" s="9">
        <f t="shared" si="3"/>
        <v>0.12642225031605564</v>
      </c>
      <c r="L18" s="9">
        <f t="shared" si="3"/>
        <v>0.15060240963855423</v>
      </c>
      <c r="M18" s="9">
        <f t="shared" si="3"/>
        <v>0.13003901170351106</v>
      </c>
      <c r="N18" s="9">
        <f t="shared" si="3"/>
        <v>0.10922992900054614</v>
      </c>
      <c r="O18" s="9">
        <f t="shared" si="3"/>
        <v>0.16362148895554951</v>
      </c>
      <c r="P18" s="9">
        <f t="shared" si="0"/>
        <v>0.16295491580662683</v>
      </c>
      <c r="Q18" s="9">
        <f t="shared" si="0"/>
        <v>0.16944365998305563</v>
      </c>
      <c r="R18" s="9">
        <f t="shared" ref="R18:S18" si="10">R8/R$3*100</f>
        <v>0.11360408974723089</v>
      </c>
      <c r="S18" s="9">
        <f t="shared" si="10"/>
        <v>0.10822510822510822</v>
      </c>
      <c r="T18" s="9">
        <f t="shared" ref="T18:U18" si="11">T8/T$3*100</f>
        <v>7.5891727801669612E-2</v>
      </c>
      <c r="U18" s="9">
        <f t="shared" si="11"/>
        <v>2.4295432458697763E-2</v>
      </c>
    </row>
    <row r="19" spans="1:21" ht="14.25" customHeight="1" x14ac:dyDescent="0.2">
      <c r="A19" s="5" t="s">
        <v>20</v>
      </c>
      <c r="B19" s="9">
        <f t="shared" si="3"/>
        <v>72.248931623931625</v>
      </c>
      <c r="C19" s="9">
        <f t="shared" si="3"/>
        <v>72.578125</v>
      </c>
      <c r="D19" s="9">
        <f t="shared" si="3"/>
        <v>72.223627624588914</v>
      </c>
      <c r="E19" s="9">
        <f t="shared" si="3"/>
        <v>71.935157041540023</v>
      </c>
      <c r="F19" s="9">
        <f t="shared" si="3"/>
        <v>70.040281973816718</v>
      </c>
      <c r="G19" s="9">
        <f t="shared" si="3"/>
        <v>69.987096774193546</v>
      </c>
      <c r="H19" s="9">
        <f t="shared" si="3"/>
        <v>69.951244547087498</v>
      </c>
      <c r="I19" s="9">
        <f t="shared" si="3"/>
        <v>69.283711445322467</v>
      </c>
      <c r="J19" s="9">
        <f t="shared" si="3"/>
        <v>68.932285062135435</v>
      </c>
      <c r="K19" s="9">
        <f t="shared" si="3"/>
        <v>68.26801517067004</v>
      </c>
      <c r="L19" s="9">
        <f t="shared" si="3"/>
        <v>66.340361445783131</v>
      </c>
      <c r="M19" s="9">
        <f t="shared" si="3"/>
        <v>65.097529258777627</v>
      </c>
      <c r="N19" s="9">
        <f t="shared" si="3"/>
        <v>64.964500273074819</v>
      </c>
      <c r="O19" s="9">
        <f t="shared" si="3"/>
        <v>65.121352604308697</v>
      </c>
      <c r="P19" s="9">
        <f t="shared" si="0"/>
        <v>64.014122759369911</v>
      </c>
      <c r="Q19" s="9">
        <f t="shared" si="0"/>
        <v>64.049703473595031</v>
      </c>
      <c r="R19" s="9">
        <f t="shared" ref="R19:S19" si="12">R9/R$3*100</f>
        <v>64.015904572564608</v>
      </c>
      <c r="S19" s="9">
        <f t="shared" si="12"/>
        <v>64.015151515151516</v>
      </c>
      <c r="T19" s="9">
        <f t="shared" ref="T19:U19" si="13">T9/T$3*100</f>
        <v>63.192512016190236</v>
      </c>
      <c r="U19" s="9">
        <f t="shared" si="13"/>
        <v>61.248785228377066</v>
      </c>
    </row>
    <row r="20" spans="1:21" ht="14.25" customHeight="1" x14ac:dyDescent="0.2">
      <c r="A20" s="5" t="s">
        <v>21</v>
      </c>
      <c r="B20" s="9">
        <f t="shared" si="3"/>
        <v>0.21367521367521369</v>
      </c>
      <c r="C20" s="9">
        <f t="shared" si="3"/>
        <v>0.33854166666666669</v>
      </c>
      <c r="D20" s="9">
        <f t="shared" si="3"/>
        <v>0.35416139640779154</v>
      </c>
      <c r="E20" s="9">
        <f t="shared" si="3"/>
        <v>0.3546099290780142</v>
      </c>
      <c r="F20" s="9">
        <f t="shared" si="3"/>
        <v>0.37764350453172207</v>
      </c>
      <c r="G20" s="9">
        <f t="shared" si="3"/>
        <v>0.41290322580645161</v>
      </c>
      <c r="H20" s="9">
        <f t="shared" si="3"/>
        <v>0.5132152938157557</v>
      </c>
      <c r="I20" s="9">
        <f t="shared" si="3"/>
        <v>0.48432322202396122</v>
      </c>
      <c r="J20" s="9">
        <f t="shared" si="3"/>
        <v>0.43114379913771239</v>
      </c>
      <c r="K20" s="9">
        <f t="shared" si="3"/>
        <v>0.50568900126422256</v>
      </c>
      <c r="L20" s="9">
        <f t="shared" si="3"/>
        <v>0.50200803212851408</v>
      </c>
      <c r="M20" s="9">
        <f t="shared" si="3"/>
        <v>0.46814044213263972</v>
      </c>
      <c r="N20" s="9">
        <f t="shared" si="3"/>
        <v>0.57345712725286735</v>
      </c>
      <c r="O20" s="9">
        <f t="shared" si="3"/>
        <v>0.81810744477774744</v>
      </c>
      <c r="P20" s="9">
        <f t="shared" si="0"/>
        <v>0.84193373166757191</v>
      </c>
      <c r="Q20" s="9">
        <f t="shared" si="0"/>
        <v>1.016661959898334</v>
      </c>
      <c r="R20" s="9">
        <f t="shared" ref="R20:S20" si="14">R10/R$3*100</f>
        <v>1.334848054529963</v>
      </c>
      <c r="S20" s="9">
        <f t="shared" si="14"/>
        <v>1.3798701298701299</v>
      </c>
      <c r="T20" s="9">
        <f t="shared" ref="T20:U20" si="15">T10/T$3*100</f>
        <v>1.4672400708322793</v>
      </c>
      <c r="U20" s="9">
        <f t="shared" si="15"/>
        <v>1.2876579203109815</v>
      </c>
    </row>
    <row r="21" spans="1:21" ht="14.25" customHeight="1" x14ac:dyDescent="0.2">
      <c r="A21" s="5" t="s">
        <v>31</v>
      </c>
      <c r="B21" s="9">
        <f t="shared" si="3"/>
        <v>4.7275641025641022</v>
      </c>
      <c r="C21" s="9">
        <f t="shared" si="3"/>
        <v>4.8177083333333339</v>
      </c>
      <c r="D21" s="9">
        <f t="shared" si="3"/>
        <v>4.1487477864912723</v>
      </c>
      <c r="E21" s="9">
        <f t="shared" si="3"/>
        <v>3.850050658561297</v>
      </c>
      <c r="F21" s="9">
        <f t="shared" si="3"/>
        <v>4.2547834843907353</v>
      </c>
      <c r="G21" s="9">
        <f t="shared" si="3"/>
        <v>4.387096774193548</v>
      </c>
      <c r="H21" s="9">
        <f t="shared" si="3"/>
        <v>4.1827046445984086</v>
      </c>
      <c r="I21" s="9">
        <f t="shared" si="3"/>
        <v>3.976548559775682</v>
      </c>
      <c r="J21" s="9">
        <f t="shared" si="3"/>
        <v>3.6774029926451943</v>
      </c>
      <c r="K21" s="9">
        <f t="shared" si="3"/>
        <v>3.5398230088495577</v>
      </c>
      <c r="L21" s="9">
        <f t="shared" si="3"/>
        <v>3.6395582329317269</v>
      </c>
      <c r="M21" s="9">
        <f t="shared" si="3"/>
        <v>3.9271781534460337</v>
      </c>
      <c r="N21" s="9">
        <f t="shared" si="3"/>
        <v>3.9595849262697977</v>
      </c>
      <c r="O21" s="9">
        <f t="shared" si="3"/>
        <v>4.799563676029452</v>
      </c>
      <c r="P21" s="9">
        <f t="shared" si="0"/>
        <v>5.1330798479087454</v>
      </c>
      <c r="Q21" s="9">
        <f t="shared" si="0"/>
        <v>5.2245128494775486</v>
      </c>
      <c r="R21" s="9">
        <f t="shared" ref="R21:S21" si="16">R11/R$3*100</f>
        <v>5.73700653223516</v>
      </c>
      <c r="S21" s="9">
        <f t="shared" si="16"/>
        <v>5.8712121212121211</v>
      </c>
      <c r="T21" s="9">
        <f t="shared" ref="T21:U21" si="17">T11/T$3*100</f>
        <v>6.3243106501391351</v>
      </c>
      <c r="U21" s="9">
        <f t="shared" si="17"/>
        <v>6.2925170068027212</v>
      </c>
    </row>
    <row r="22" spans="1:21" ht="14.25" customHeight="1" x14ac:dyDescent="0.2">
      <c r="A22" s="5" t="s">
        <v>19</v>
      </c>
      <c r="B22" s="9">
        <f t="shared" si="3"/>
        <v>3.3386752136752138</v>
      </c>
      <c r="C22" s="9">
        <f t="shared" si="3"/>
        <v>2.9166666666666665</v>
      </c>
      <c r="D22" s="9">
        <f t="shared" si="3"/>
        <v>4.3511257272957247</v>
      </c>
      <c r="E22" s="9">
        <f t="shared" si="3"/>
        <v>5.2178318135764945</v>
      </c>
      <c r="F22" s="9">
        <f t="shared" si="3"/>
        <v>5.6143001007049342</v>
      </c>
      <c r="G22" s="9">
        <f t="shared" si="3"/>
        <v>5.6000000000000005</v>
      </c>
      <c r="H22" s="9">
        <f t="shared" si="3"/>
        <v>5.7736720554272516</v>
      </c>
      <c r="I22" s="9">
        <f t="shared" si="3"/>
        <v>6.0922763191435125</v>
      </c>
      <c r="J22" s="9">
        <f t="shared" si="3"/>
        <v>5.7823991884352015</v>
      </c>
      <c r="K22" s="9">
        <f t="shared" si="3"/>
        <v>6.4475347661188369</v>
      </c>
      <c r="L22" s="9">
        <f t="shared" si="3"/>
        <v>7.8815261044176701</v>
      </c>
      <c r="M22" s="9">
        <f t="shared" si="3"/>
        <v>9.4668400520156037</v>
      </c>
      <c r="N22" s="9">
        <f t="shared" si="3"/>
        <v>8.4653194975423265</v>
      </c>
      <c r="O22" s="9">
        <f t="shared" si="3"/>
        <v>7.3356967548404688</v>
      </c>
      <c r="P22" s="9">
        <f t="shared" si="0"/>
        <v>6.9527430744160776</v>
      </c>
      <c r="Q22" s="9">
        <f t="shared" si="0"/>
        <v>6.4953402993504659</v>
      </c>
      <c r="R22" s="9">
        <f t="shared" ref="R22:S22" si="18">R12/R$3*100</f>
        <v>6.2482249360976994</v>
      </c>
      <c r="S22" s="9">
        <f t="shared" si="18"/>
        <v>6.466450216450216</v>
      </c>
      <c r="T22" s="9">
        <f t="shared" ref="T22:U22" si="19">T12/T$3*100</f>
        <v>6.1472299519352385</v>
      </c>
      <c r="U22" s="9">
        <f t="shared" si="19"/>
        <v>4.7619047619047619</v>
      </c>
    </row>
    <row r="23" spans="1:21" ht="14.25" customHeight="1" x14ac:dyDescent="0.2">
      <c r="A23" s="8" t="s">
        <v>23</v>
      </c>
      <c r="B23" s="7"/>
      <c r="C23" s="7"/>
      <c r="D23" s="7"/>
      <c r="E23" s="7"/>
      <c r="F23" s="7"/>
      <c r="G23" s="7"/>
      <c r="H23" s="7"/>
      <c r="I23" s="7"/>
      <c r="J23" s="7"/>
      <c r="K23" s="7"/>
      <c r="L23" s="7"/>
      <c r="M23" s="7"/>
      <c r="N23" s="7"/>
      <c r="O23" s="7"/>
      <c r="P23" s="7"/>
      <c r="Q23" s="7"/>
      <c r="R23" s="7"/>
      <c r="S23" s="7"/>
      <c r="T23" s="7"/>
      <c r="U23" s="7"/>
    </row>
    <row r="24" spans="1:21" ht="14.25" customHeight="1" x14ac:dyDescent="0.2">
      <c r="A24" s="5" t="s">
        <v>15</v>
      </c>
      <c r="B24" s="9">
        <f>B4/(B$3-B$11-B$12)*100</f>
        <v>0.14526438117373619</v>
      </c>
      <c r="C24" s="9">
        <f t="shared" ref="C24:Q30" si="20">C4/(C$3-C$11-C$12)*100</f>
        <v>0.16934801016088061</v>
      </c>
      <c r="D24" s="9">
        <f t="shared" si="20"/>
        <v>0.13823610727121927</v>
      </c>
      <c r="E24" s="9">
        <f t="shared" si="20"/>
        <v>0.11142061281337048</v>
      </c>
      <c r="F24" s="9">
        <f t="shared" si="20"/>
        <v>0.13966480446927373</v>
      </c>
      <c r="G24" s="9">
        <f t="shared" si="20"/>
        <v>0.14334862385321101</v>
      </c>
      <c r="H24" s="9">
        <f t="shared" si="20"/>
        <v>0.17098888572242804</v>
      </c>
      <c r="I24" s="9">
        <f t="shared" si="20"/>
        <v>0.1984126984126984</v>
      </c>
      <c r="J24" s="9">
        <f t="shared" si="20"/>
        <v>0.16806722689075632</v>
      </c>
      <c r="K24" s="9">
        <f t="shared" si="20"/>
        <v>0.22471910112359553</v>
      </c>
      <c r="L24" s="9">
        <f t="shared" si="20"/>
        <v>0.25531914893617019</v>
      </c>
      <c r="M24" s="9">
        <f t="shared" si="20"/>
        <v>0.3003003003003003</v>
      </c>
      <c r="N24" s="9">
        <f t="shared" si="20"/>
        <v>0.2806361085126286</v>
      </c>
      <c r="O24" s="9">
        <f t="shared" si="20"/>
        <v>0.24829298572315331</v>
      </c>
      <c r="P24" s="9">
        <f t="shared" si="20"/>
        <v>0.30892801977139328</v>
      </c>
      <c r="Q24" s="9">
        <f t="shared" si="20"/>
        <v>0.28790786948176583</v>
      </c>
      <c r="R24" s="9">
        <f t="shared" ref="R24:S24" si="21">R4/(R$3-R$11-R$12)*100</f>
        <v>0.1936108422071636</v>
      </c>
      <c r="S24" s="9">
        <f t="shared" si="21"/>
        <v>0.15432098765432098</v>
      </c>
      <c r="T24" s="9">
        <f t="shared" ref="T24:U24" si="22">T4/(T$3-T$11-T$12)*100</f>
        <v>0.28901734104046239</v>
      </c>
      <c r="U24" s="9">
        <f t="shared" si="22"/>
        <v>0.19120458891013384</v>
      </c>
    </row>
    <row r="25" spans="1:21" ht="14.25" customHeight="1" x14ac:dyDescent="0.2">
      <c r="A25" s="5" t="s">
        <v>16</v>
      </c>
      <c r="B25" s="9">
        <f t="shared" ref="B25:O30" si="23">B5/(B$3-B$11-B$12)*100</f>
        <v>6.7402672864613598</v>
      </c>
      <c r="C25" s="9">
        <f t="shared" si="23"/>
        <v>6.3505503810330222</v>
      </c>
      <c r="D25" s="9">
        <f t="shared" si="23"/>
        <v>6.2206248272048663</v>
      </c>
      <c r="E25" s="9">
        <f t="shared" si="23"/>
        <v>6.0445682451253475</v>
      </c>
      <c r="F25" s="9">
        <f t="shared" si="23"/>
        <v>6.7877094972067038</v>
      </c>
      <c r="G25" s="9">
        <f t="shared" si="23"/>
        <v>6.7660550458715596</v>
      </c>
      <c r="H25" s="9">
        <f t="shared" si="23"/>
        <v>6.95354801937874</v>
      </c>
      <c r="I25" s="9">
        <f t="shared" si="23"/>
        <v>7.3129251700680271</v>
      </c>
      <c r="J25" s="9">
        <f t="shared" si="23"/>
        <v>7.170868347338935</v>
      </c>
      <c r="K25" s="9">
        <f t="shared" si="23"/>
        <v>7.106741573033708</v>
      </c>
      <c r="L25" s="9">
        <f t="shared" si="23"/>
        <v>7.205673758865248</v>
      </c>
      <c r="M25" s="9">
        <f t="shared" si="23"/>
        <v>6.9669669669669672</v>
      </c>
      <c r="N25" s="9">
        <f t="shared" si="23"/>
        <v>7.0159027128157154</v>
      </c>
      <c r="O25" s="9">
        <f t="shared" si="23"/>
        <v>7.2936064556176294</v>
      </c>
      <c r="P25" s="9">
        <f t="shared" si="20"/>
        <v>7.3833796725362983</v>
      </c>
      <c r="Q25" s="9">
        <f t="shared" si="20"/>
        <v>7.5175943698016638</v>
      </c>
      <c r="R25" s="9">
        <f t="shared" ref="R25:S25" si="24">R5/(R$3-R$11-R$12)*100</f>
        <v>7.7121652145853492</v>
      </c>
      <c r="S25" s="9">
        <f t="shared" si="24"/>
        <v>7.8703703703703702</v>
      </c>
      <c r="T25" s="9">
        <f t="shared" ref="T25:U25" si="25">T5/(T$3-T$11-T$12)*100</f>
        <v>8.1791907514450877</v>
      </c>
      <c r="U25" s="9">
        <f t="shared" si="25"/>
        <v>8.8773559136847862</v>
      </c>
    </row>
    <row r="26" spans="1:21" ht="14.25" customHeight="1" x14ac:dyDescent="0.2">
      <c r="A26" s="5" t="s">
        <v>17</v>
      </c>
      <c r="B26" s="9">
        <f t="shared" si="23"/>
        <v>6.5659500290528765</v>
      </c>
      <c r="C26" s="9">
        <f t="shared" si="23"/>
        <v>6.3223257126728756</v>
      </c>
      <c r="D26" s="9">
        <f t="shared" si="23"/>
        <v>6.1653303842963778</v>
      </c>
      <c r="E26" s="9">
        <f t="shared" si="23"/>
        <v>6.1838440111420612</v>
      </c>
      <c r="F26" s="9">
        <f t="shared" si="23"/>
        <v>6.3128491620111733</v>
      </c>
      <c r="G26" s="9">
        <f t="shared" si="23"/>
        <v>6.2213302752293576</v>
      </c>
      <c r="H26" s="9">
        <f t="shared" si="23"/>
        <v>5.9276147050441725</v>
      </c>
      <c r="I26" s="9">
        <f t="shared" si="23"/>
        <v>5.7256235827664401</v>
      </c>
      <c r="J26" s="9">
        <f t="shared" si="23"/>
        <v>6.1624649859943981</v>
      </c>
      <c r="K26" s="9">
        <f t="shared" si="23"/>
        <v>6.1235955056179776</v>
      </c>
      <c r="L26" s="9">
        <f t="shared" si="23"/>
        <v>6.6099290780141846</v>
      </c>
      <c r="M26" s="9">
        <f t="shared" si="23"/>
        <v>6.3663663663663659</v>
      </c>
      <c r="N26" s="9">
        <f t="shared" si="23"/>
        <v>6.5481758652946684</v>
      </c>
      <c r="O26" s="9">
        <f t="shared" si="23"/>
        <v>6.4245810055865924</v>
      </c>
      <c r="P26" s="9">
        <f t="shared" si="20"/>
        <v>6.8273092369477917</v>
      </c>
      <c r="Q26" s="9">
        <f t="shared" si="20"/>
        <v>6.7818298144593729</v>
      </c>
      <c r="R26" s="9">
        <f t="shared" ref="R26:S26" si="26">R6/(R$3-R$11-R$12)*100</f>
        <v>6.8409164246531136</v>
      </c>
      <c r="S26" s="9">
        <f t="shared" si="26"/>
        <v>6.9135802469135799</v>
      </c>
      <c r="T26" s="9">
        <f t="shared" ref="T26:U26" si="27">T6/(T$3-T$11-T$12)*100</f>
        <v>7.0520231213872835</v>
      </c>
      <c r="U26" s="9">
        <f t="shared" si="27"/>
        <v>6.6375307293089323</v>
      </c>
    </row>
    <row r="27" spans="1:21" ht="14.25" customHeight="1" x14ac:dyDescent="0.2">
      <c r="A27" s="5" t="s">
        <v>18</v>
      </c>
      <c r="B27" s="9">
        <f t="shared" si="23"/>
        <v>7.6990122022080181</v>
      </c>
      <c r="C27" s="9">
        <f t="shared" si="23"/>
        <v>8.1004798193621212</v>
      </c>
      <c r="D27" s="9">
        <f t="shared" si="23"/>
        <v>8.1282831075476913</v>
      </c>
      <c r="E27" s="9">
        <f t="shared" si="23"/>
        <v>8.1337047353760443</v>
      </c>
      <c r="F27" s="9">
        <f t="shared" si="23"/>
        <v>8.6033519553072626</v>
      </c>
      <c r="G27" s="9">
        <f t="shared" si="23"/>
        <v>8.6295871559633035</v>
      </c>
      <c r="H27" s="9">
        <f t="shared" si="23"/>
        <v>8.6349387289826165</v>
      </c>
      <c r="I27" s="9">
        <f t="shared" si="23"/>
        <v>9.0986394557823136</v>
      </c>
      <c r="J27" s="9">
        <f t="shared" si="23"/>
        <v>9.6918767507002812</v>
      </c>
      <c r="K27" s="9">
        <f t="shared" si="23"/>
        <v>10</v>
      </c>
      <c r="L27" s="9">
        <f t="shared" si="23"/>
        <v>10.212765957446807</v>
      </c>
      <c r="M27" s="9">
        <f t="shared" si="23"/>
        <v>10.51051051051051</v>
      </c>
      <c r="N27" s="9">
        <f t="shared" si="23"/>
        <v>11.194262550670409</v>
      </c>
      <c r="O27" s="9">
        <f t="shared" si="23"/>
        <v>10.800744878957168</v>
      </c>
      <c r="P27" s="9">
        <f t="shared" si="20"/>
        <v>11.523015137472969</v>
      </c>
      <c r="Q27" s="9">
        <f t="shared" si="20"/>
        <v>11.516314779270633</v>
      </c>
      <c r="R27" s="9">
        <f t="shared" ref="R27:S27" si="28">R7/(R$3-R$11-R$12)*100</f>
        <v>10.874475637302355</v>
      </c>
      <c r="S27" s="9">
        <f t="shared" si="28"/>
        <v>10.339506172839506</v>
      </c>
      <c r="T27" s="9">
        <f t="shared" ref="T27:U27" si="29">T7/(T$3-T$11-T$12)*100</f>
        <v>10.520231213872833</v>
      </c>
      <c r="U27" s="9">
        <f t="shared" si="29"/>
        <v>13.957934990439771</v>
      </c>
    </row>
    <row r="28" spans="1:21" ht="14.25" customHeight="1" x14ac:dyDescent="0.2">
      <c r="A28" s="5" t="s">
        <v>34</v>
      </c>
      <c r="B28" s="9">
        <f t="shared" si="23"/>
        <v>2.9052876234747237E-2</v>
      </c>
      <c r="C28" s="9">
        <f t="shared" si="23"/>
        <v>2.8224668360146768E-2</v>
      </c>
      <c r="D28" s="9">
        <f t="shared" si="23"/>
        <v>2.764722145424385E-2</v>
      </c>
      <c r="E28" s="9">
        <f t="shared" si="23"/>
        <v>2.7855153203342621E-2</v>
      </c>
      <c r="F28" s="9">
        <f t="shared" si="23"/>
        <v>2.7932960893854747E-2</v>
      </c>
      <c r="G28" s="9">
        <f t="shared" si="23"/>
        <v>2.8669724770642203E-2</v>
      </c>
      <c r="H28" s="9">
        <f t="shared" si="23"/>
        <v>5.6996295240809347E-2</v>
      </c>
      <c r="I28" s="9">
        <f t="shared" si="23"/>
        <v>8.5034013605442174E-2</v>
      </c>
      <c r="J28" s="9">
        <f t="shared" si="23"/>
        <v>0.19607843137254902</v>
      </c>
      <c r="K28" s="9">
        <f t="shared" si="23"/>
        <v>0.1404494382022472</v>
      </c>
      <c r="L28" s="9">
        <f t="shared" si="23"/>
        <v>0.1702127659574468</v>
      </c>
      <c r="M28" s="9">
        <f t="shared" si="23"/>
        <v>0.15015015015015015</v>
      </c>
      <c r="N28" s="9">
        <f t="shared" si="23"/>
        <v>0.12472715933894606</v>
      </c>
      <c r="O28" s="9">
        <f t="shared" si="23"/>
        <v>0.18621973929236499</v>
      </c>
      <c r="P28" s="9">
        <f t="shared" si="20"/>
        <v>0.18535681186283595</v>
      </c>
      <c r="Q28" s="9">
        <f t="shared" si="20"/>
        <v>0.19193857965451055</v>
      </c>
      <c r="R28" s="9">
        <f t="shared" ref="R28:S28" si="30">R8/(R$3-R$11-R$12)*100</f>
        <v>0.12907389480477574</v>
      </c>
      <c r="S28" s="9">
        <f t="shared" si="30"/>
        <v>0.12345679012345678</v>
      </c>
      <c r="T28" s="9">
        <f t="shared" ref="T28:U28" si="31">T8/(T$3-T$11-T$12)*100</f>
        <v>8.6705202312138727E-2</v>
      </c>
      <c r="U28" s="9">
        <f t="shared" si="31"/>
        <v>2.7314941272876262E-2</v>
      </c>
    </row>
    <row r="29" spans="1:21" ht="14.25" customHeight="1" x14ac:dyDescent="0.2">
      <c r="A29" s="5" t="s">
        <v>20</v>
      </c>
      <c r="B29" s="9">
        <f t="shared" si="23"/>
        <v>78.588030214991292</v>
      </c>
      <c r="C29" s="9">
        <f t="shared" si="23"/>
        <v>78.662150719729041</v>
      </c>
      <c r="D29" s="9">
        <f t="shared" si="23"/>
        <v>78.932817251866183</v>
      </c>
      <c r="E29" s="9">
        <f t="shared" si="23"/>
        <v>79.108635097493035</v>
      </c>
      <c r="F29" s="9">
        <f t="shared" si="23"/>
        <v>77.709497206703915</v>
      </c>
      <c r="G29" s="9">
        <f t="shared" si="23"/>
        <v>77.752293577981646</v>
      </c>
      <c r="H29" s="9">
        <f t="shared" si="23"/>
        <v>77.685950413223139</v>
      </c>
      <c r="I29" s="9">
        <f t="shared" si="23"/>
        <v>77.040816326530617</v>
      </c>
      <c r="J29" s="9">
        <f t="shared" si="23"/>
        <v>76.134453781512605</v>
      </c>
      <c r="K29" s="9">
        <f t="shared" si="23"/>
        <v>75.842696629213478</v>
      </c>
      <c r="L29" s="9">
        <f t="shared" si="23"/>
        <v>74.978723404255319</v>
      </c>
      <c r="M29" s="9">
        <f t="shared" si="23"/>
        <v>75.165165165165163</v>
      </c>
      <c r="N29" s="9">
        <f t="shared" si="23"/>
        <v>74.18147801683817</v>
      </c>
      <c r="O29" s="9">
        <f t="shared" si="23"/>
        <v>74.115456238361261</v>
      </c>
      <c r="P29" s="9">
        <f t="shared" si="20"/>
        <v>72.814334260117391</v>
      </c>
      <c r="Q29" s="9">
        <f t="shared" si="20"/>
        <v>72.552783109404999</v>
      </c>
      <c r="R29" s="9">
        <f t="shared" ref="R29:S29" si="32">R9/(R$3-R$11-R$12)*100</f>
        <v>72.733139722491131</v>
      </c>
      <c r="S29" s="9">
        <f t="shared" si="32"/>
        <v>73.024691358024697</v>
      </c>
      <c r="T29" s="9">
        <f t="shared" ref="T29:U29" si="33">T9/(T$3-T$11-T$12)*100</f>
        <v>72.196531791907518</v>
      </c>
      <c r="U29" s="9">
        <f t="shared" si="33"/>
        <v>68.86096694892106</v>
      </c>
    </row>
    <row r="30" spans="1:21" ht="14.25" customHeight="1" x14ac:dyDescent="0.2">
      <c r="A30" s="5" t="s">
        <v>21</v>
      </c>
      <c r="B30" s="9">
        <f t="shared" si="23"/>
        <v>0.2324230098779779</v>
      </c>
      <c r="C30" s="9">
        <f t="shared" si="23"/>
        <v>0.36692068868190797</v>
      </c>
      <c r="D30" s="9">
        <f t="shared" si="23"/>
        <v>0.38706110035941388</v>
      </c>
      <c r="E30" s="9">
        <f t="shared" si="23"/>
        <v>0.38997214484679665</v>
      </c>
      <c r="F30" s="9">
        <f t="shared" si="23"/>
        <v>0.41899441340782123</v>
      </c>
      <c r="G30" s="9">
        <f t="shared" si="23"/>
        <v>0.45871559633027525</v>
      </c>
      <c r="H30" s="9">
        <f t="shared" si="23"/>
        <v>0.56996295240809347</v>
      </c>
      <c r="I30" s="9">
        <f t="shared" si="23"/>
        <v>0.53854875283446713</v>
      </c>
      <c r="J30" s="9">
        <f t="shared" si="23"/>
        <v>0.47619047619047622</v>
      </c>
      <c r="K30" s="9">
        <f t="shared" si="23"/>
        <v>0.5617977528089888</v>
      </c>
      <c r="L30" s="9">
        <f t="shared" si="23"/>
        <v>0.56737588652482274</v>
      </c>
      <c r="M30" s="9">
        <f t="shared" si="23"/>
        <v>0.54054054054054057</v>
      </c>
      <c r="N30" s="9">
        <f t="shared" si="23"/>
        <v>0.65481758652946687</v>
      </c>
      <c r="O30" s="9">
        <f t="shared" si="23"/>
        <v>0.93109869646182497</v>
      </c>
      <c r="P30" s="9">
        <f t="shared" si="20"/>
        <v>0.95767686129131913</v>
      </c>
      <c r="Q30" s="9">
        <f t="shared" si="20"/>
        <v>1.1516314779270633</v>
      </c>
      <c r="R30" s="9">
        <f t="shared" ref="R30:S30" si="34">R10/(R$3-R$11-R$12)*100</f>
        <v>1.516618263956115</v>
      </c>
      <c r="S30" s="9">
        <f t="shared" si="34"/>
        <v>1.574074074074074</v>
      </c>
      <c r="T30" s="9">
        <f t="shared" ref="T30:U30" si="35">T10/(T$3-T$11-T$12)*100</f>
        <v>1.676300578034682</v>
      </c>
      <c r="U30" s="9">
        <f t="shared" si="35"/>
        <v>1.447691887462442</v>
      </c>
    </row>
    <row r="31" spans="1:21" ht="118.5" customHeight="1" x14ac:dyDescent="0.2">
      <c r="A31" s="18" t="s">
        <v>32</v>
      </c>
      <c r="B31" s="18"/>
      <c r="C31" s="18"/>
      <c r="D31" s="18"/>
      <c r="E31" s="18"/>
      <c r="F31" s="18"/>
      <c r="G31" s="18"/>
      <c r="H31" s="18"/>
      <c r="I31" s="18"/>
      <c r="J31" s="18"/>
      <c r="K31" s="18"/>
      <c r="L31" s="18"/>
      <c r="M31" s="18"/>
      <c r="N31" s="18"/>
      <c r="O31" s="18"/>
      <c r="P31" s="18"/>
      <c r="Q31" s="18"/>
      <c r="R31" s="18"/>
      <c r="S31" s="14"/>
      <c r="T31" s="14"/>
      <c r="U31" s="14"/>
    </row>
  </sheetData>
  <sheetProtection algorithmName="SHA-512" hashValue="JSKGzi0Tlm3G1x5hjGHy1v8x5ZymPLqL6Xku9sBu70TPIE5p9xqNIM42BUkvu+MpIcYTZZlRF/iyXItnSnBBjg==" saltValue="2DfSmz48ftf/kPjyZXO5FQ==" spinCount="100000" sheet="1" objects="1" scenarios="1"/>
  <mergeCells count="2">
    <mergeCell ref="A31:R31"/>
    <mergeCell ref="A1:R1"/>
  </mergeCells>
  <phoneticPr fontId="7" type="noConversion"/>
  <pageMargins left="0.7" right="0.7" top="0.75" bottom="0.75" header="0.3" footer="0.3"/>
  <pageSetup scale="8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A98A-66B3-46A3-839F-260FF04B3690}">
  <sheetPr>
    <pageSetUpPr fitToPage="1"/>
  </sheetPr>
  <dimension ref="A1:U31"/>
  <sheetViews>
    <sheetView view="pageLayout" zoomScaleNormal="100" workbookViewId="0">
      <selection activeCell="C11" sqref="C11"/>
    </sheetView>
  </sheetViews>
  <sheetFormatPr defaultColWidth="9.140625" defaultRowHeight="12.75" x14ac:dyDescent="0.2"/>
  <cols>
    <col min="1" max="1" width="28.85546875" style="1" customWidth="1"/>
    <col min="2" max="13" width="6.140625" style="2" customWidth="1"/>
    <col min="14" max="21" width="6.140625" style="1" customWidth="1"/>
    <col min="22" max="16384" width="9.140625" style="1"/>
  </cols>
  <sheetData>
    <row r="1" spans="1:21" ht="86.25" customHeight="1" x14ac:dyDescent="0.25">
      <c r="A1" s="19" t="s">
        <v>37</v>
      </c>
      <c r="B1" s="19"/>
      <c r="C1" s="19"/>
      <c r="D1" s="19"/>
      <c r="E1" s="19"/>
      <c r="F1" s="19"/>
      <c r="G1" s="19"/>
      <c r="H1" s="19"/>
      <c r="I1" s="19"/>
      <c r="J1" s="19"/>
      <c r="K1" s="19"/>
      <c r="L1" s="19"/>
      <c r="M1" s="19"/>
      <c r="N1" s="19"/>
      <c r="O1" s="19"/>
      <c r="P1" s="19"/>
      <c r="Q1" s="19"/>
      <c r="R1" s="19"/>
      <c r="S1" s="15"/>
      <c r="T1" s="15"/>
      <c r="U1" s="15"/>
    </row>
    <row r="2" spans="1:21" ht="15" x14ac:dyDescent="0.25">
      <c r="A2" s="12" t="s">
        <v>28</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24</v>
      </c>
      <c r="Q2" s="10" t="s">
        <v>25</v>
      </c>
      <c r="R2" s="10" t="s">
        <v>33</v>
      </c>
      <c r="S2" s="10" t="s">
        <v>35</v>
      </c>
      <c r="T2" s="10" t="s">
        <v>36</v>
      </c>
      <c r="U2" s="16">
        <v>2025</v>
      </c>
    </row>
    <row r="3" spans="1:21" ht="14.25" customHeight="1" x14ac:dyDescent="0.2">
      <c r="A3" s="3" t="s">
        <v>30</v>
      </c>
      <c r="B3" s="4">
        <v>604</v>
      </c>
      <c r="C3" s="4">
        <v>607</v>
      </c>
      <c r="D3" s="4">
        <v>626</v>
      </c>
      <c r="E3" s="4">
        <v>692</v>
      </c>
      <c r="F3" s="4">
        <v>596</v>
      </c>
      <c r="G3" s="4">
        <v>684</v>
      </c>
      <c r="H3" s="4">
        <v>601</v>
      </c>
      <c r="I3" s="4">
        <v>597</v>
      </c>
      <c r="J3" s="4">
        <v>627</v>
      </c>
      <c r="K3" s="4">
        <v>638</v>
      </c>
      <c r="L3" s="4">
        <v>586</v>
      </c>
      <c r="M3" s="4">
        <v>630</v>
      </c>
      <c r="N3" s="4">
        <v>643</v>
      </c>
      <c r="O3" s="4">
        <v>664</v>
      </c>
      <c r="P3" s="4">
        <v>699</v>
      </c>
      <c r="Q3" s="4">
        <v>736</v>
      </c>
      <c r="R3" s="4">
        <v>611</v>
      </c>
      <c r="S3" s="4">
        <v>582</v>
      </c>
      <c r="T3" s="4">
        <v>505</v>
      </c>
      <c r="U3" s="4">
        <f>SUM(U4:U12)</f>
        <v>564</v>
      </c>
    </row>
    <row r="4" spans="1:21" ht="14.25" customHeight="1" x14ac:dyDescent="0.2">
      <c r="A4" s="5" t="s">
        <v>15</v>
      </c>
      <c r="B4" s="6">
        <v>2</v>
      </c>
      <c r="C4" s="6">
        <v>1</v>
      </c>
      <c r="D4" s="6">
        <v>2</v>
      </c>
      <c r="E4" s="6">
        <v>2</v>
      </c>
      <c r="F4" s="6">
        <v>2</v>
      </c>
      <c r="G4" s="6">
        <v>3</v>
      </c>
      <c r="H4" s="6">
        <v>1</v>
      </c>
      <c r="I4" s="6">
        <v>1</v>
      </c>
      <c r="J4" s="6">
        <v>1</v>
      </c>
      <c r="K4" s="6">
        <v>1</v>
      </c>
      <c r="L4" s="6">
        <v>1</v>
      </c>
      <c r="M4" s="6">
        <v>1</v>
      </c>
      <c r="N4" s="6">
        <v>1</v>
      </c>
      <c r="O4" s="6">
        <v>1</v>
      </c>
      <c r="P4" s="6">
        <v>1</v>
      </c>
      <c r="Q4" s="6">
        <v>2</v>
      </c>
      <c r="R4" s="6">
        <v>1</v>
      </c>
      <c r="S4" s="6">
        <v>3</v>
      </c>
      <c r="T4" s="6">
        <v>0</v>
      </c>
      <c r="U4" s="6">
        <v>1</v>
      </c>
    </row>
    <row r="5" spans="1:21" ht="14.25" customHeight="1" x14ac:dyDescent="0.2">
      <c r="A5" s="5" t="s">
        <v>16</v>
      </c>
      <c r="B5" s="6">
        <v>32</v>
      </c>
      <c r="C5" s="6">
        <v>30</v>
      </c>
      <c r="D5" s="6">
        <v>37</v>
      </c>
      <c r="E5" s="6">
        <v>47</v>
      </c>
      <c r="F5" s="6">
        <v>40</v>
      </c>
      <c r="G5" s="6">
        <v>33</v>
      </c>
      <c r="H5" s="6">
        <v>36</v>
      </c>
      <c r="I5" s="6">
        <v>33</v>
      </c>
      <c r="J5" s="6">
        <v>40</v>
      </c>
      <c r="K5" s="6">
        <v>47</v>
      </c>
      <c r="L5" s="6">
        <v>38</v>
      </c>
      <c r="M5" s="6">
        <v>41</v>
      </c>
      <c r="N5" s="6">
        <v>41</v>
      </c>
      <c r="O5" s="6">
        <v>43</v>
      </c>
      <c r="P5" s="6">
        <v>53</v>
      </c>
      <c r="Q5" s="6">
        <v>64</v>
      </c>
      <c r="R5" s="6">
        <v>64</v>
      </c>
      <c r="S5" s="6">
        <v>53</v>
      </c>
      <c r="T5" s="6">
        <v>47</v>
      </c>
      <c r="U5" s="6">
        <v>52</v>
      </c>
    </row>
    <row r="6" spans="1:21" ht="14.25" customHeight="1" x14ac:dyDescent="0.2">
      <c r="A6" s="5" t="s">
        <v>17</v>
      </c>
      <c r="B6" s="6">
        <v>27</v>
      </c>
      <c r="C6" s="6">
        <v>23</v>
      </c>
      <c r="D6" s="6">
        <v>28</v>
      </c>
      <c r="E6" s="6">
        <v>29</v>
      </c>
      <c r="F6" s="6">
        <v>19</v>
      </c>
      <c r="G6" s="6">
        <v>26</v>
      </c>
      <c r="H6" s="6">
        <v>27</v>
      </c>
      <c r="I6" s="6">
        <v>27</v>
      </c>
      <c r="J6" s="6">
        <v>22</v>
      </c>
      <c r="K6" s="6">
        <v>31</v>
      </c>
      <c r="L6" s="6">
        <v>28</v>
      </c>
      <c r="M6" s="6">
        <v>32</v>
      </c>
      <c r="N6" s="6">
        <v>25</v>
      </c>
      <c r="O6" s="6">
        <v>23</v>
      </c>
      <c r="P6" s="6">
        <v>24</v>
      </c>
      <c r="Q6" s="6">
        <v>38</v>
      </c>
      <c r="R6" s="6">
        <v>29</v>
      </c>
      <c r="S6" s="6">
        <v>33</v>
      </c>
      <c r="T6" s="6">
        <v>23</v>
      </c>
      <c r="U6" s="6">
        <v>29</v>
      </c>
    </row>
    <row r="7" spans="1:21" ht="14.25" customHeight="1" x14ac:dyDescent="0.2">
      <c r="A7" s="5" t="s">
        <v>18</v>
      </c>
      <c r="B7" s="6">
        <v>59</v>
      </c>
      <c r="C7" s="6">
        <v>62</v>
      </c>
      <c r="D7" s="6">
        <v>57</v>
      </c>
      <c r="E7" s="6">
        <v>60</v>
      </c>
      <c r="F7" s="6">
        <v>46</v>
      </c>
      <c r="G7" s="6">
        <v>56</v>
      </c>
      <c r="H7" s="6">
        <v>57</v>
      </c>
      <c r="I7" s="6">
        <v>57</v>
      </c>
      <c r="J7" s="6">
        <v>57</v>
      </c>
      <c r="K7" s="6">
        <v>59</v>
      </c>
      <c r="L7" s="6">
        <v>63</v>
      </c>
      <c r="M7" s="6">
        <v>68</v>
      </c>
      <c r="N7" s="6">
        <v>59</v>
      </c>
      <c r="O7" s="6">
        <v>63</v>
      </c>
      <c r="P7" s="6">
        <v>60</v>
      </c>
      <c r="Q7" s="6">
        <v>56</v>
      </c>
      <c r="R7" s="6">
        <v>52</v>
      </c>
      <c r="S7" s="6">
        <v>44</v>
      </c>
      <c r="T7" s="6">
        <v>47</v>
      </c>
      <c r="U7" s="6">
        <v>62</v>
      </c>
    </row>
    <row r="8" spans="1:21" ht="14.25" customHeight="1" x14ac:dyDescent="0.2">
      <c r="A8" s="5" t="s">
        <v>34</v>
      </c>
      <c r="B8" s="6"/>
      <c r="C8" s="6"/>
      <c r="D8" s="6"/>
      <c r="E8" s="6"/>
      <c r="F8" s="6"/>
      <c r="G8" s="6"/>
      <c r="H8" s="6"/>
      <c r="I8" s="6"/>
      <c r="J8" s="6"/>
      <c r="K8" s="6"/>
      <c r="L8" s="6">
        <v>1</v>
      </c>
      <c r="M8" s="6">
        <v>1</v>
      </c>
      <c r="N8" s="6">
        <v>2</v>
      </c>
      <c r="O8" s="6">
        <v>1</v>
      </c>
      <c r="P8" s="6">
        <v>1</v>
      </c>
      <c r="Q8" s="6">
        <v>1</v>
      </c>
      <c r="R8" s="6">
        <v>1</v>
      </c>
      <c r="S8" s="6">
        <v>0</v>
      </c>
      <c r="T8" s="6">
        <v>0</v>
      </c>
      <c r="U8" s="6">
        <v>1</v>
      </c>
    </row>
    <row r="9" spans="1:21" ht="14.25" customHeight="1" x14ac:dyDescent="0.2">
      <c r="A9" s="5" t="s">
        <v>20</v>
      </c>
      <c r="B9" s="6">
        <v>444</v>
      </c>
      <c r="C9" s="6">
        <v>457</v>
      </c>
      <c r="D9" s="6">
        <v>446</v>
      </c>
      <c r="E9" s="6">
        <v>473</v>
      </c>
      <c r="F9" s="6">
        <v>429</v>
      </c>
      <c r="G9" s="6">
        <v>478</v>
      </c>
      <c r="H9" s="6">
        <v>399</v>
      </c>
      <c r="I9" s="6">
        <v>404</v>
      </c>
      <c r="J9" s="6">
        <v>423</v>
      </c>
      <c r="K9" s="6">
        <v>399</v>
      </c>
      <c r="L9" s="6">
        <v>362</v>
      </c>
      <c r="M9" s="6">
        <v>379</v>
      </c>
      <c r="N9" s="6">
        <v>411</v>
      </c>
      <c r="O9" s="6">
        <v>439</v>
      </c>
      <c r="P9" s="6">
        <v>469</v>
      </c>
      <c r="Q9" s="6">
        <v>465</v>
      </c>
      <c r="R9" s="6">
        <v>368</v>
      </c>
      <c r="S9" s="6">
        <v>337</v>
      </c>
      <c r="T9" s="6">
        <v>313</v>
      </c>
      <c r="U9" s="6">
        <v>339</v>
      </c>
    </row>
    <row r="10" spans="1:21" ht="14.25" customHeight="1" x14ac:dyDescent="0.2">
      <c r="A10" s="5" t="s">
        <v>21</v>
      </c>
      <c r="B10" s="6"/>
      <c r="C10" s="6">
        <v>1</v>
      </c>
      <c r="D10" s="6"/>
      <c r="E10" s="6"/>
      <c r="F10" s="6"/>
      <c r="G10" s="6">
        <v>2</v>
      </c>
      <c r="H10" s="6"/>
      <c r="I10" s="6">
        <v>1</v>
      </c>
      <c r="J10" s="6">
        <v>2</v>
      </c>
      <c r="K10" s="6">
        <v>2</v>
      </c>
      <c r="L10" s="6">
        <v>1</v>
      </c>
      <c r="M10" s="6">
        <v>1</v>
      </c>
      <c r="N10" s="6">
        <v>3</v>
      </c>
      <c r="O10" s="6">
        <v>1</v>
      </c>
      <c r="P10" s="6">
        <v>3</v>
      </c>
      <c r="Q10" s="6">
        <v>3</v>
      </c>
      <c r="R10" s="6">
        <v>8</v>
      </c>
      <c r="S10" s="6">
        <v>10</v>
      </c>
      <c r="T10" s="6">
        <v>8</v>
      </c>
      <c r="U10" s="6">
        <v>9</v>
      </c>
    </row>
    <row r="11" spans="1:21" ht="14.25" customHeight="1" x14ac:dyDescent="0.2">
      <c r="A11" s="5" t="s">
        <v>31</v>
      </c>
      <c r="B11" s="6">
        <v>12</v>
      </c>
      <c r="C11" s="6">
        <v>10</v>
      </c>
      <c r="D11" s="6">
        <v>14</v>
      </c>
      <c r="E11" s="6">
        <v>21</v>
      </c>
      <c r="F11" s="6">
        <v>14</v>
      </c>
      <c r="G11" s="6">
        <v>17</v>
      </c>
      <c r="H11" s="6">
        <v>25</v>
      </c>
      <c r="I11" s="6">
        <v>20</v>
      </c>
      <c r="J11" s="6">
        <v>19</v>
      </c>
      <c r="K11" s="6">
        <v>18</v>
      </c>
      <c r="L11" s="6">
        <v>16</v>
      </c>
      <c r="M11" s="6">
        <v>18</v>
      </c>
      <c r="N11" s="6">
        <v>35</v>
      </c>
      <c r="O11" s="6">
        <v>31</v>
      </c>
      <c r="P11" s="6">
        <v>32</v>
      </c>
      <c r="Q11" s="6">
        <v>55</v>
      </c>
      <c r="R11" s="6">
        <v>41</v>
      </c>
      <c r="S11" s="6">
        <v>39</v>
      </c>
      <c r="T11" s="6">
        <v>26</v>
      </c>
      <c r="U11" s="6">
        <v>39</v>
      </c>
    </row>
    <row r="12" spans="1:21" ht="14.25" customHeight="1" x14ac:dyDescent="0.2">
      <c r="A12" s="5" t="s">
        <v>19</v>
      </c>
      <c r="B12" s="6">
        <v>28</v>
      </c>
      <c r="C12" s="6">
        <v>23</v>
      </c>
      <c r="D12" s="6">
        <v>42</v>
      </c>
      <c r="E12" s="6">
        <v>60</v>
      </c>
      <c r="F12" s="6">
        <v>46</v>
      </c>
      <c r="G12" s="6">
        <v>69</v>
      </c>
      <c r="H12" s="6">
        <v>56</v>
      </c>
      <c r="I12" s="6">
        <v>54</v>
      </c>
      <c r="J12" s="6">
        <v>63</v>
      </c>
      <c r="K12" s="6">
        <v>81</v>
      </c>
      <c r="L12" s="6">
        <v>76</v>
      </c>
      <c r="M12" s="6">
        <v>89</v>
      </c>
      <c r="N12" s="6">
        <v>66</v>
      </c>
      <c r="O12" s="6">
        <v>62</v>
      </c>
      <c r="P12" s="6">
        <v>56</v>
      </c>
      <c r="Q12" s="6">
        <v>52</v>
      </c>
      <c r="R12" s="6">
        <v>47</v>
      </c>
      <c r="S12" s="6">
        <v>63</v>
      </c>
      <c r="T12" s="6">
        <v>41</v>
      </c>
      <c r="U12" s="6">
        <v>32</v>
      </c>
    </row>
    <row r="13" spans="1:21" ht="14.25" customHeight="1" x14ac:dyDescent="0.2">
      <c r="A13" s="8" t="s">
        <v>22</v>
      </c>
      <c r="B13" s="6"/>
      <c r="C13" s="6"/>
      <c r="D13" s="6"/>
      <c r="E13" s="6"/>
      <c r="F13" s="6"/>
      <c r="G13" s="6"/>
      <c r="H13" s="6"/>
      <c r="I13" s="6"/>
      <c r="J13" s="6"/>
      <c r="K13" s="6"/>
      <c r="L13" s="6"/>
      <c r="M13" s="6"/>
      <c r="N13" s="6"/>
      <c r="O13" s="6"/>
      <c r="P13" s="6"/>
      <c r="Q13" s="6"/>
      <c r="R13" s="6"/>
      <c r="S13" s="6"/>
      <c r="T13" s="6"/>
      <c r="U13" s="6"/>
    </row>
    <row r="14" spans="1:21" ht="14.25" customHeight="1" x14ac:dyDescent="0.2">
      <c r="A14" s="5" t="s">
        <v>15</v>
      </c>
      <c r="B14" s="9">
        <f>B4/B$3*100</f>
        <v>0.33112582781456956</v>
      </c>
      <c r="C14" s="9">
        <f t="shared" ref="C14:Q22" si="0">C4/C$3*100</f>
        <v>0.16474464579901155</v>
      </c>
      <c r="D14" s="9">
        <f t="shared" si="0"/>
        <v>0.31948881789137379</v>
      </c>
      <c r="E14" s="9">
        <f t="shared" si="0"/>
        <v>0.28901734104046239</v>
      </c>
      <c r="F14" s="9">
        <f t="shared" si="0"/>
        <v>0.33557046979865773</v>
      </c>
      <c r="G14" s="9">
        <f t="shared" si="0"/>
        <v>0.43859649122807015</v>
      </c>
      <c r="H14" s="9">
        <f t="shared" si="0"/>
        <v>0.16638935108153077</v>
      </c>
      <c r="I14" s="9">
        <f t="shared" si="0"/>
        <v>0.16750418760469013</v>
      </c>
      <c r="J14" s="9">
        <f t="shared" si="0"/>
        <v>0.15948963317384371</v>
      </c>
      <c r="K14" s="9">
        <f t="shared" si="0"/>
        <v>0.15673981191222569</v>
      </c>
      <c r="L14" s="9">
        <f t="shared" si="0"/>
        <v>0.17064846416382254</v>
      </c>
      <c r="M14" s="9">
        <f t="shared" si="0"/>
        <v>0.15873015873015872</v>
      </c>
      <c r="N14" s="9">
        <f t="shared" si="0"/>
        <v>0.15552099533437014</v>
      </c>
      <c r="O14" s="9">
        <f t="shared" si="0"/>
        <v>0.15060240963855423</v>
      </c>
      <c r="P14" s="9">
        <f t="shared" si="0"/>
        <v>0.14306151645207438</v>
      </c>
      <c r="Q14" s="9">
        <f t="shared" si="0"/>
        <v>0.27173913043478259</v>
      </c>
      <c r="R14" s="9">
        <f t="shared" ref="R14:S14" si="1">R4/R$3*100</f>
        <v>0.16366612111292964</v>
      </c>
      <c r="S14" s="9">
        <f t="shared" si="1"/>
        <v>0.51546391752577314</v>
      </c>
      <c r="T14" s="9">
        <f t="shared" ref="T14:U14" si="2">T4/T$3*100</f>
        <v>0</v>
      </c>
      <c r="U14" s="9">
        <f t="shared" si="2"/>
        <v>0.1773049645390071</v>
      </c>
    </row>
    <row r="15" spans="1:21" ht="14.25" customHeight="1" x14ac:dyDescent="0.2">
      <c r="A15" s="5" t="s">
        <v>16</v>
      </c>
      <c r="B15" s="9">
        <f t="shared" ref="B15:O22" si="3">B5/B$3*100</f>
        <v>5.298013245033113</v>
      </c>
      <c r="C15" s="9">
        <f t="shared" si="3"/>
        <v>4.9423393739703458</v>
      </c>
      <c r="D15" s="9">
        <f t="shared" si="3"/>
        <v>5.9105431309904155</v>
      </c>
      <c r="E15" s="9">
        <f t="shared" si="3"/>
        <v>6.791907514450866</v>
      </c>
      <c r="F15" s="9">
        <f t="shared" si="3"/>
        <v>6.7114093959731544</v>
      </c>
      <c r="G15" s="9">
        <f t="shared" si="3"/>
        <v>4.8245614035087714</v>
      </c>
      <c r="H15" s="9">
        <f t="shared" si="3"/>
        <v>5.9900166389351082</v>
      </c>
      <c r="I15" s="9">
        <f t="shared" si="3"/>
        <v>5.5276381909547743</v>
      </c>
      <c r="J15" s="9">
        <f t="shared" si="3"/>
        <v>6.3795853269537472</v>
      </c>
      <c r="K15" s="9">
        <f t="shared" si="3"/>
        <v>7.3667711598746077</v>
      </c>
      <c r="L15" s="9">
        <f t="shared" si="3"/>
        <v>6.4846416382252556</v>
      </c>
      <c r="M15" s="9">
        <f t="shared" si="3"/>
        <v>6.5079365079365088</v>
      </c>
      <c r="N15" s="9">
        <f t="shared" si="3"/>
        <v>6.3763608087091761</v>
      </c>
      <c r="O15" s="9">
        <f t="shared" si="3"/>
        <v>6.475903614457831</v>
      </c>
      <c r="P15" s="9">
        <f t="shared" si="0"/>
        <v>7.5822603719599426</v>
      </c>
      <c r="Q15" s="9">
        <f t="shared" si="0"/>
        <v>8.695652173913043</v>
      </c>
      <c r="R15" s="9">
        <f t="shared" ref="R15:S15" si="4">R5/R$3*100</f>
        <v>10.474631751227497</v>
      </c>
      <c r="S15" s="9">
        <f t="shared" si="4"/>
        <v>9.1065292096219927</v>
      </c>
      <c r="T15" s="9">
        <f t="shared" ref="T15:U15" si="5">T5/T$3*100</f>
        <v>9.3069306930693063</v>
      </c>
      <c r="U15" s="9">
        <f t="shared" si="5"/>
        <v>9.2198581560283674</v>
      </c>
    </row>
    <row r="16" spans="1:21" ht="14.25" customHeight="1" x14ac:dyDescent="0.2">
      <c r="A16" s="5" t="s">
        <v>17</v>
      </c>
      <c r="B16" s="9">
        <f t="shared" si="3"/>
        <v>4.4701986754966887</v>
      </c>
      <c r="C16" s="9">
        <f t="shared" si="3"/>
        <v>3.7891268533772648</v>
      </c>
      <c r="D16" s="9">
        <f t="shared" si="3"/>
        <v>4.4728434504792327</v>
      </c>
      <c r="E16" s="9">
        <f t="shared" si="3"/>
        <v>4.1907514450867049</v>
      </c>
      <c r="F16" s="9">
        <f t="shared" si="3"/>
        <v>3.1879194630872485</v>
      </c>
      <c r="G16" s="9">
        <f t="shared" si="3"/>
        <v>3.8011695906432745</v>
      </c>
      <c r="H16" s="9">
        <f t="shared" si="3"/>
        <v>4.4925124792013316</v>
      </c>
      <c r="I16" s="9">
        <f t="shared" si="3"/>
        <v>4.5226130653266337</v>
      </c>
      <c r="J16" s="9">
        <f t="shared" si="3"/>
        <v>3.5087719298245612</v>
      </c>
      <c r="K16" s="9">
        <f t="shared" si="3"/>
        <v>4.8589341692789967</v>
      </c>
      <c r="L16" s="9">
        <f t="shared" si="3"/>
        <v>4.7781569965870307</v>
      </c>
      <c r="M16" s="9">
        <f t="shared" si="3"/>
        <v>5.0793650793650791</v>
      </c>
      <c r="N16" s="9">
        <f t="shared" si="3"/>
        <v>3.8880248833592534</v>
      </c>
      <c r="O16" s="9">
        <f t="shared" si="3"/>
        <v>3.463855421686747</v>
      </c>
      <c r="P16" s="9">
        <f t="shared" si="0"/>
        <v>3.4334763948497855</v>
      </c>
      <c r="Q16" s="9">
        <f t="shared" si="0"/>
        <v>5.1630434782608692</v>
      </c>
      <c r="R16" s="9">
        <f t="shared" ref="R16:S16" si="6">R6/R$3*100</f>
        <v>4.7463175122749588</v>
      </c>
      <c r="S16" s="9">
        <f t="shared" si="6"/>
        <v>5.6701030927835054</v>
      </c>
      <c r="T16" s="9">
        <f t="shared" ref="T16:U16" si="7">T6/T$3*100</f>
        <v>4.5544554455445541</v>
      </c>
      <c r="U16" s="9">
        <f t="shared" si="7"/>
        <v>5.1418439716312054</v>
      </c>
    </row>
    <row r="17" spans="1:21" ht="14.25" customHeight="1" x14ac:dyDescent="0.2">
      <c r="A17" s="5" t="s">
        <v>18</v>
      </c>
      <c r="B17" s="9">
        <f t="shared" si="3"/>
        <v>9.7682119205298008</v>
      </c>
      <c r="C17" s="9">
        <f t="shared" si="3"/>
        <v>10.214168039538714</v>
      </c>
      <c r="D17" s="9">
        <f t="shared" si="3"/>
        <v>9.1054313099041533</v>
      </c>
      <c r="E17" s="9">
        <f t="shared" si="3"/>
        <v>8.6705202312138727</v>
      </c>
      <c r="F17" s="9">
        <f t="shared" si="3"/>
        <v>7.7181208053691277</v>
      </c>
      <c r="G17" s="9">
        <f t="shared" si="3"/>
        <v>8.1871345029239766</v>
      </c>
      <c r="H17" s="9">
        <f t="shared" si="3"/>
        <v>9.484193011647255</v>
      </c>
      <c r="I17" s="9">
        <f t="shared" si="3"/>
        <v>9.5477386934673358</v>
      </c>
      <c r="J17" s="9">
        <f t="shared" si="3"/>
        <v>9.0909090909090917</v>
      </c>
      <c r="K17" s="9">
        <f t="shared" si="3"/>
        <v>9.2476489028213162</v>
      </c>
      <c r="L17" s="9">
        <f t="shared" si="3"/>
        <v>10.750853242320819</v>
      </c>
      <c r="M17" s="9">
        <f t="shared" si="3"/>
        <v>10.793650793650794</v>
      </c>
      <c r="N17" s="9">
        <f t="shared" si="3"/>
        <v>9.1757387247278395</v>
      </c>
      <c r="O17" s="9">
        <f t="shared" si="3"/>
        <v>9.4879518072289155</v>
      </c>
      <c r="P17" s="9">
        <f t="shared" si="0"/>
        <v>8.5836909871244629</v>
      </c>
      <c r="Q17" s="9">
        <f t="shared" si="0"/>
        <v>7.608695652173914</v>
      </c>
      <c r="R17" s="9">
        <f t="shared" ref="R17:S17" si="8">R7/R$3*100</f>
        <v>8.5106382978723403</v>
      </c>
      <c r="S17" s="9">
        <f t="shared" si="8"/>
        <v>7.5601374570446733</v>
      </c>
      <c r="T17" s="9">
        <f t="shared" ref="T17:U17" si="9">T7/T$3*100</f>
        <v>9.3069306930693063</v>
      </c>
      <c r="U17" s="9">
        <f t="shared" si="9"/>
        <v>10.99290780141844</v>
      </c>
    </row>
    <row r="18" spans="1:21" ht="14.25" customHeight="1" x14ac:dyDescent="0.2">
      <c r="A18" s="5" t="s">
        <v>34</v>
      </c>
      <c r="B18" s="9">
        <f t="shared" si="3"/>
        <v>0</v>
      </c>
      <c r="C18" s="9">
        <f t="shared" si="3"/>
        <v>0</v>
      </c>
      <c r="D18" s="9">
        <f t="shared" si="3"/>
        <v>0</v>
      </c>
      <c r="E18" s="9">
        <f t="shared" si="3"/>
        <v>0</v>
      </c>
      <c r="F18" s="9">
        <f t="shared" si="3"/>
        <v>0</v>
      </c>
      <c r="G18" s="9">
        <f t="shared" si="3"/>
        <v>0</v>
      </c>
      <c r="H18" s="9">
        <f t="shared" si="3"/>
        <v>0</v>
      </c>
      <c r="I18" s="9">
        <f t="shared" si="3"/>
        <v>0</v>
      </c>
      <c r="J18" s="9">
        <f t="shared" si="3"/>
        <v>0</v>
      </c>
      <c r="K18" s="9">
        <f t="shared" si="3"/>
        <v>0</v>
      </c>
      <c r="L18" s="9">
        <f t="shared" si="3"/>
        <v>0.17064846416382254</v>
      </c>
      <c r="M18" s="9">
        <f t="shared" si="3"/>
        <v>0.15873015873015872</v>
      </c>
      <c r="N18" s="9">
        <f t="shared" si="3"/>
        <v>0.31104199066874028</v>
      </c>
      <c r="O18" s="9">
        <f t="shared" si="3"/>
        <v>0.15060240963855423</v>
      </c>
      <c r="P18" s="9">
        <f t="shared" si="0"/>
        <v>0.14306151645207438</v>
      </c>
      <c r="Q18" s="9">
        <f t="shared" si="0"/>
        <v>0.1358695652173913</v>
      </c>
      <c r="R18" s="9">
        <f t="shared" ref="R18:S18" si="10">R8/R$3*100</f>
        <v>0.16366612111292964</v>
      </c>
      <c r="S18" s="9">
        <f t="shared" si="10"/>
        <v>0</v>
      </c>
      <c r="T18" s="9">
        <f t="shared" ref="T18:U18" si="11">T8/T$3*100</f>
        <v>0</v>
      </c>
      <c r="U18" s="9">
        <f t="shared" si="11"/>
        <v>0.1773049645390071</v>
      </c>
    </row>
    <row r="19" spans="1:21" ht="14.25" customHeight="1" x14ac:dyDescent="0.2">
      <c r="A19" s="5" t="s">
        <v>20</v>
      </c>
      <c r="B19" s="9">
        <f t="shared" si="3"/>
        <v>73.509933774834437</v>
      </c>
      <c r="C19" s="9">
        <f t="shared" si="3"/>
        <v>75.288303130148265</v>
      </c>
      <c r="D19" s="9">
        <f t="shared" si="3"/>
        <v>71.246006389776369</v>
      </c>
      <c r="E19" s="9">
        <f t="shared" si="3"/>
        <v>68.352601156069355</v>
      </c>
      <c r="F19" s="9">
        <f t="shared" si="3"/>
        <v>71.979865771812086</v>
      </c>
      <c r="G19" s="9">
        <f t="shared" si="3"/>
        <v>69.883040935672511</v>
      </c>
      <c r="H19" s="9">
        <f t="shared" si="3"/>
        <v>66.389351081530776</v>
      </c>
      <c r="I19" s="9">
        <f t="shared" si="3"/>
        <v>67.671691792294808</v>
      </c>
      <c r="J19" s="9">
        <f t="shared" si="3"/>
        <v>67.464114832535884</v>
      </c>
      <c r="K19" s="9">
        <f t="shared" si="3"/>
        <v>62.539184952978054</v>
      </c>
      <c r="L19" s="9">
        <f t="shared" si="3"/>
        <v>61.774744027303754</v>
      </c>
      <c r="M19" s="9">
        <f t="shared" si="3"/>
        <v>60.158730158730158</v>
      </c>
      <c r="N19" s="9">
        <f t="shared" si="3"/>
        <v>63.919129082426132</v>
      </c>
      <c r="O19" s="9">
        <f t="shared" si="3"/>
        <v>66.114457831325296</v>
      </c>
      <c r="P19" s="9">
        <f t="shared" si="0"/>
        <v>67.095851216022893</v>
      </c>
      <c r="Q19" s="9">
        <f t="shared" si="0"/>
        <v>63.179347826086953</v>
      </c>
      <c r="R19" s="9">
        <f t="shared" ref="R19:S19" si="12">R9/R$3*100</f>
        <v>60.229132569558097</v>
      </c>
      <c r="S19" s="9">
        <f t="shared" si="12"/>
        <v>57.90378006872853</v>
      </c>
      <c r="T19" s="9">
        <f t="shared" ref="T19:U19" si="13">T9/T$3*100</f>
        <v>61.980198019801982</v>
      </c>
      <c r="U19" s="9">
        <f t="shared" si="13"/>
        <v>60.106382978723403</v>
      </c>
    </row>
    <row r="20" spans="1:21" ht="14.25" customHeight="1" x14ac:dyDescent="0.2">
      <c r="A20" s="5" t="s">
        <v>21</v>
      </c>
      <c r="B20" s="9">
        <f t="shared" si="3"/>
        <v>0</v>
      </c>
      <c r="C20" s="9">
        <f t="shared" si="3"/>
        <v>0.16474464579901155</v>
      </c>
      <c r="D20" s="9">
        <f t="shared" si="3"/>
        <v>0</v>
      </c>
      <c r="E20" s="9">
        <f t="shared" si="3"/>
        <v>0</v>
      </c>
      <c r="F20" s="9">
        <f t="shared" si="3"/>
        <v>0</v>
      </c>
      <c r="G20" s="9">
        <f t="shared" si="3"/>
        <v>0.29239766081871343</v>
      </c>
      <c r="H20" s="9">
        <f t="shared" si="3"/>
        <v>0</v>
      </c>
      <c r="I20" s="9">
        <f t="shared" si="3"/>
        <v>0.16750418760469013</v>
      </c>
      <c r="J20" s="9">
        <f t="shared" si="3"/>
        <v>0.31897926634768742</v>
      </c>
      <c r="K20" s="9">
        <f t="shared" si="3"/>
        <v>0.31347962382445138</v>
      </c>
      <c r="L20" s="9">
        <f t="shared" si="3"/>
        <v>0.17064846416382254</v>
      </c>
      <c r="M20" s="9">
        <f t="shared" si="3"/>
        <v>0.15873015873015872</v>
      </c>
      <c r="N20" s="9">
        <f t="shared" si="3"/>
        <v>0.46656298600311047</v>
      </c>
      <c r="O20" s="9">
        <f t="shared" si="3"/>
        <v>0.15060240963855423</v>
      </c>
      <c r="P20" s="9">
        <f t="shared" si="0"/>
        <v>0.42918454935622319</v>
      </c>
      <c r="Q20" s="9">
        <f t="shared" si="0"/>
        <v>0.40760869565217389</v>
      </c>
      <c r="R20" s="9">
        <f t="shared" ref="R20:S20" si="14">R10/R$3*100</f>
        <v>1.3093289689034371</v>
      </c>
      <c r="S20" s="9">
        <f t="shared" si="14"/>
        <v>1.7182130584192441</v>
      </c>
      <c r="T20" s="9">
        <f t="shared" ref="T20:U20" si="15">T10/T$3*100</f>
        <v>1.5841584158415842</v>
      </c>
      <c r="U20" s="9">
        <f t="shared" si="15"/>
        <v>1.5957446808510638</v>
      </c>
    </row>
    <row r="21" spans="1:21" ht="14.25" customHeight="1" x14ac:dyDescent="0.2">
      <c r="A21" s="5" t="s">
        <v>31</v>
      </c>
      <c r="B21" s="9">
        <f t="shared" si="3"/>
        <v>1.9867549668874174</v>
      </c>
      <c r="C21" s="9">
        <f t="shared" si="3"/>
        <v>1.6474464579901154</v>
      </c>
      <c r="D21" s="9">
        <f t="shared" si="3"/>
        <v>2.2364217252396164</v>
      </c>
      <c r="E21" s="9">
        <f t="shared" si="3"/>
        <v>3.0346820809248554</v>
      </c>
      <c r="F21" s="9">
        <f t="shared" si="3"/>
        <v>2.348993288590604</v>
      </c>
      <c r="G21" s="9">
        <f t="shared" si="3"/>
        <v>2.4853801169590644</v>
      </c>
      <c r="H21" s="9">
        <f t="shared" si="3"/>
        <v>4.1597337770382694</v>
      </c>
      <c r="I21" s="9">
        <f t="shared" si="3"/>
        <v>3.350083752093802</v>
      </c>
      <c r="J21" s="9">
        <f t="shared" si="3"/>
        <v>3.0303030303030303</v>
      </c>
      <c r="K21" s="9">
        <f t="shared" si="3"/>
        <v>2.8213166144200628</v>
      </c>
      <c r="L21" s="9">
        <f t="shared" si="3"/>
        <v>2.7303754266211606</v>
      </c>
      <c r="M21" s="9">
        <f t="shared" si="3"/>
        <v>2.8571428571428572</v>
      </c>
      <c r="N21" s="9">
        <f t="shared" si="3"/>
        <v>5.4432348367029553</v>
      </c>
      <c r="O21" s="9">
        <f t="shared" si="3"/>
        <v>4.6686746987951802</v>
      </c>
      <c r="P21" s="9">
        <f t="shared" si="0"/>
        <v>4.5779685264663801</v>
      </c>
      <c r="Q21" s="9">
        <f t="shared" si="0"/>
        <v>7.4728260869565215</v>
      </c>
      <c r="R21" s="9">
        <f t="shared" ref="R21:S21" si="16">R11/R$3*100</f>
        <v>6.7103109656301143</v>
      </c>
      <c r="S21" s="9">
        <f t="shared" si="16"/>
        <v>6.7010309278350517</v>
      </c>
      <c r="T21" s="9">
        <f t="shared" ref="T21:U21" si="17">T11/T$3*100</f>
        <v>5.1485148514851486</v>
      </c>
      <c r="U21" s="9">
        <f t="shared" si="17"/>
        <v>6.9148936170212769</v>
      </c>
    </row>
    <row r="22" spans="1:21" ht="14.25" customHeight="1" x14ac:dyDescent="0.2">
      <c r="A22" s="5" t="s">
        <v>19</v>
      </c>
      <c r="B22" s="9">
        <f t="shared" si="3"/>
        <v>4.6357615894039732</v>
      </c>
      <c r="C22" s="9">
        <f t="shared" si="3"/>
        <v>3.7891268533772648</v>
      </c>
      <c r="D22" s="9">
        <f t="shared" si="3"/>
        <v>6.7092651757188495</v>
      </c>
      <c r="E22" s="9">
        <f t="shared" si="3"/>
        <v>8.6705202312138727</v>
      </c>
      <c r="F22" s="9">
        <f t="shared" si="3"/>
        <v>7.7181208053691277</v>
      </c>
      <c r="G22" s="9">
        <f t="shared" si="3"/>
        <v>10.087719298245613</v>
      </c>
      <c r="H22" s="9">
        <f t="shared" si="3"/>
        <v>9.3178036605657244</v>
      </c>
      <c r="I22" s="9">
        <f t="shared" si="3"/>
        <v>9.0452261306532673</v>
      </c>
      <c r="J22" s="9">
        <f t="shared" si="3"/>
        <v>10.047846889952153</v>
      </c>
      <c r="K22" s="9">
        <f t="shared" si="3"/>
        <v>12.695924764890282</v>
      </c>
      <c r="L22" s="9">
        <f t="shared" si="3"/>
        <v>12.969283276450511</v>
      </c>
      <c r="M22" s="9">
        <f t="shared" si="3"/>
        <v>14.126984126984127</v>
      </c>
      <c r="N22" s="9">
        <f t="shared" si="3"/>
        <v>10.26438569206843</v>
      </c>
      <c r="O22" s="9">
        <f t="shared" si="3"/>
        <v>9.3373493975903603</v>
      </c>
      <c r="P22" s="9">
        <f t="shared" si="0"/>
        <v>8.0114449213161656</v>
      </c>
      <c r="Q22" s="9">
        <f t="shared" si="0"/>
        <v>7.0652173913043477</v>
      </c>
      <c r="R22" s="9">
        <f t="shared" ref="R22:S22" si="18">R12/R$3*100</f>
        <v>7.6923076923076925</v>
      </c>
      <c r="S22" s="9">
        <f t="shared" si="18"/>
        <v>10.824742268041238</v>
      </c>
      <c r="T22" s="9">
        <f t="shared" ref="T22:U22" si="19">T12/T$3*100</f>
        <v>8.1188118811881189</v>
      </c>
      <c r="U22" s="9">
        <f t="shared" si="19"/>
        <v>5.6737588652482271</v>
      </c>
    </row>
    <row r="23" spans="1:21" ht="14.25" customHeight="1" x14ac:dyDescent="0.2">
      <c r="A23" s="8" t="s">
        <v>23</v>
      </c>
      <c r="B23" s="7"/>
      <c r="C23" s="7"/>
      <c r="D23" s="7"/>
      <c r="E23" s="7"/>
      <c r="F23" s="7"/>
      <c r="G23" s="7"/>
      <c r="H23" s="7"/>
      <c r="I23" s="7"/>
      <c r="J23" s="7"/>
      <c r="K23" s="7"/>
      <c r="L23" s="7"/>
      <c r="M23" s="7"/>
      <c r="N23" s="7"/>
      <c r="O23" s="7"/>
      <c r="P23" s="7"/>
      <c r="Q23" s="7"/>
      <c r="R23" s="7"/>
      <c r="S23" s="7"/>
      <c r="T23" s="7"/>
      <c r="U23" s="7"/>
    </row>
    <row r="24" spans="1:21" ht="14.25" customHeight="1" x14ac:dyDescent="0.2">
      <c r="A24" s="5" t="s">
        <v>15</v>
      </c>
      <c r="B24" s="9">
        <f>B4/(B$3-B$11-B$12)*100</f>
        <v>0.3546099290780142</v>
      </c>
      <c r="C24" s="9">
        <f t="shared" ref="C24:Q30" si="20">C4/(C$3-C$11-C$12)*100</f>
        <v>0.17421602787456447</v>
      </c>
      <c r="D24" s="9">
        <f t="shared" si="20"/>
        <v>0.35087719298245612</v>
      </c>
      <c r="E24" s="9">
        <f t="shared" si="20"/>
        <v>0.32733224222585927</v>
      </c>
      <c r="F24" s="9">
        <f t="shared" si="20"/>
        <v>0.37313432835820892</v>
      </c>
      <c r="G24" s="9">
        <f t="shared" si="20"/>
        <v>0.50167224080267558</v>
      </c>
      <c r="H24" s="9">
        <f t="shared" si="20"/>
        <v>0.19230769230769232</v>
      </c>
      <c r="I24" s="9">
        <f t="shared" si="20"/>
        <v>0.19120458891013384</v>
      </c>
      <c r="J24" s="9">
        <f t="shared" si="20"/>
        <v>0.1834862385321101</v>
      </c>
      <c r="K24" s="9">
        <f t="shared" si="20"/>
        <v>0.1855287569573284</v>
      </c>
      <c r="L24" s="9">
        <f t="shared" si="20"/>
        <v>0.20242914979757085</v>
      </c>
      <c r="M24" s="9">
        <f t="shared" si="20"/>
        <v>0.19120458891013384</v>
      </c>
      <c r="N24" s="9">
        <f t="shared" si="20"/>
        <v>0.18450184501845018</v>
      </c>
      <c r="O24" s="9">
        <f t="shared" si="20"/>
        <v>0.17513134851138354</v>
      </c>
      <c r="P24" s="9">
        <f t="shared" si="20"/>
        <v>0.16366612111292964</v>
      </c>
      <c r="Q24" s="9">
        <f t="shared" si="20"/>
        <v>0.31796502384737679</v>
      </c>
      <c r="R24" s="9">
        <f t="shared" ref="R24:S24" si="21">R4/(R$3-R$11-R$12)*100</f>
        <v>0.19120458891013384</v>
      </c>
      <c r="S24" s="9">
        <f t="shared" si="21"/>
        <v>0.625</v>
      </c>
      <c r="T24" s="9">
        <f t="shared" ref="T24:U24" si="22">T4/(T$3-T$11-T$12)*100</f>
        <v>0</v>
      </c>
      <c r="U24" s="9">
        <f t="shared" si="22"/>
        <v>0.20283975659229209</v>
      </c>
    </row>
    <row r="25" spans="1:21" ht="14.25" customHeight="1" x14ac:dyDescent="0.2">
      <c r="A25" s="5" t="s">
        <v>16</v>
      </c>
      <c r="B25" s="9">
        <f t="shared" ref="B25:O30" si="23">B5/(B$3-B$11-B$12)*100</f>
        <v>5.6737588652482271</v>
      </c>
      <c r="C25" s="9">
        <f t="shared" si="23"/>
        <v>5.2264808362369335</v>
      </c>
      <c r="D25" s="9">
        <f t="shared" si="23"/>
        <v>6.4912280701754383</v>
      </c>
      <c r="E25" s="9">
        <f t="shared" si="23"/>
        <v>7.6923076923076925</v>
      </c>
      <c r="F25" s="9">
        <f t="shared" si="23"/>
        <v>7.4626865671641784</v>
      </c>
      <c r="G25" s="9">
        <f t="shared" si="23"/>
        <v>5.5183946488294309</v>
      </c>
      <c r="H25" s="9">
        <f t="shared" si="23"/>
        <v>6.9230769230769234</v>
      </c>
      <c r="I25" s="9">
        <f t="shared" si="23"/>
        <v>6.3097514340344159</v>
      </c>
      <c r="J25" s="9">
        <f t="shared" si="23"/>
        <v>7.3394495412844041</v>
      </c>
      <c r="K25" s="9">
        <f t="shared" si="23"/>
        <v>8.7198515769944329</v>
      </c>
      <c r="L25" s="9">
        <f t="shared" si="23"/>
        <v>7.6923076923076925</v>
      </c>
      <c r="M25" s="9">
        <f t="shared" si="23"/>
        <v>7.8393881453154872</v>
      </c>
      <c r="N25" s="9">
        <f t="shared" si="23"/>
        <v>7.5645756457564577</v>
      </c>
      <c r="O25" s="9">
        <f t="shared" si="23"/>
        <v>7.530647985989491</v>
      </c>
      <c r="P25" s="9">
        <f t="shared" si="20"/>
        <v>8.6743044189852689</v>
      </c>
      <c r="Q25" s="9">
        <f t="shared" si="20"/>
        <v>10.174880763116057</v>
      </c>
      <c r="R25" s="9">
        <f t="shared" ref="R25:S25" si="24">R5/(R$3-R$11-R$12)*100</f>
        <v>12.237093690248566</v>
      </c>
      <c r="S25" s="9">
        <f t="shared" si="24"/>
        <v>11.041666666666666</v>
      </c>
      <c r="T25" s="9">
        <f t="shared" ref="T25:U25" si="25">T5/(T$3-T$11-T$12)*100</f>
        <v>10.730593607305936</v>
      </c>
      <c r="U25" s="9">
        <f t="shared" si="25"/>
        <v>10.547667342799189</v>
      </c>
    </row>
    <row r="26" spans="1:21" ht="14.25" customHeight="1" x14ac:dyDescent="0.2">
      <c r="A26" s="5" t="s">
        <v>17</v>
      </c>
      <c r="B26" s="9">
        <f t="shared" si="23"/>
        <v>4.7872340425531918</v>
      </c>
      <c r="C26" s="9">
        <f t="shared" si="23"/>
        <v>4.0069686411149821</v>
      </c>
      <c r="D26" s="9">
        <f t="shared" si="23"/>
        <v>4.9122807017543861</v>
      </c>
      <c r="E26" s="9">
        <f t="shared" si="23"/>
        <v>4.7463175122749588</v>
      </c>
      <c r="F26" s="9">
        <f t="shared" si="23"/>
        <v>3.544776119402985</v>
      </c>
      <c r="G26" s="9">
        <f t="shared" si="23"/>
        <v>4.3478260869565215</v>
      </c>
      <c r="H26" s="9">
        <f t="shared" si="23"/>
        <v>5.1923076923076925</v>
      </c>
      <c r="I26" s="9">
        <f t="shared" si="23"/>
        <v>5.1625239005736141</v>
      </c>
      <c r="J26" s="9">
        <f t="shared" si="23"/>
        <v>4.0366972477064227</v>
      </c>
      <c r="K26" s="9">
        <f t="shared" si="23"/>
        <v>5.7513914656771803</v>
      </c>
      <c r="L26" s="9">
        <f t="shared" si="23"/>
        <v>5.668016194331984</v>
      </c>
      <c r="M26" s="9">
        <f t="shared" si="23"/>
        <v>6.1185468451242828</v>
      </c>
      <c r="N26" s="9">
        <f t="shared" si="23"/>
        <v>4.6125461254612548</v>
      </c>
      <c r="O26" s="9">
        <f t="shared" si="23"/>
        <v>4.028021015761821</v>
      </c>
      <c r="P26" s="9">
        <f t="shared" si="20"/>
        <v>3.927986906710311</v>
      </c>
      <c r="Q26" s="9">
        <f t="shared" si="20"/>
        <v>6.0413354531001593</v>
      </c>
      <c r="R26" s="9">
        <f t="shared" ref="R26:S26" si="26">R6/(R$3-R$11-R$12)*100</f>
        <v>5.5449330783938811</v>
      </c>
      <c r="S26" s="9">
        <f t="shared" si="26"/>
        <v>6.8750000000000009</v>
      </c>
      <c r="T26" s="9">
        <f t="shared" ref="T26:U26" si="27">T6/(T$3-T$11-T$12)*100</f>
        <v>5.2511415525114149</v>
      </c>
      <c r="U26" s="9">
        <f t="shared" si="27"/>
        <v>5.8823529411764701</v>
      </c>
    </row>
    <row r="27" spans="1:21" ht="14.25" customHeight="1" x14ac:dyDescent="0.2">
      <c r="A27" s="5" t="s">
        <v>18</v>
      </c>
      <c r="B27" s="9">
        <f t="shared" si="23"/>
        <v>10.460992907801419</v>
      </c>
      <c r="C27" s="9">
        <f t="shared" si="23"/>
        <v>10.801393728222997</v>
      </c>
      <c r="D27" s="9">
        <f t="shared" si="23"/>
        <v>10</v>
      </c>
      <c r="E27" s="9">
        <f t="shared" si="23"/>
        <v>9.8199672667757767</v>
      </c>
      <c r="F27" s="9">
        <f t="shared" si="23"/>
        <v>8.5820895522388057</v>
      </c>
      <c r="G27" s="9">
        <f t="shared" si="23"/>
        <v>9.3645484949832767</v>
      </c>
      <c r="H27" s="9">
        <f t="shared" si="23"/>
        <v>10.961538461538462</v>
      </c>
      <c r="I27" s="9">
        <f t="shared" si="23"/>
        <v>10.89866156787763</v>
      </c>
      <c r="J27" s="9">
        <f t="shared" si="23"/>
        <v>10.458715596330276</v>
      </c>
      <c r="K27" s="9">
        <f t="shared" si="23"/>
        <v>10.946196660482375</v>
      </c>
      <c r="L27" s="9">
        <f t="shared" si="23"/>
        <v>12.753036437246964</v>
      </c>
      <c r="M27" s="9">
        <f t="shared" si="23"/>
        <v>13.001912045889103</v>
      </c>
      <c r="N27" s="9">
        <f t="shared" si="23"/>
        <v>10.885608856088561</v>
      </c>
      <c r="O27" s="9">
        <f t="shared" si="23"/>
        <v>11.033274956217163</v>
      </c>
      <c r="P27" s="9">
        <f t="shared" si="20"/>
        <v>9.8199672667757767</v>
      </c>
      <c r="Q27" s="9">
        <f t="shared" si="20"/>
        <v>8.9030206677265493</v>
      </c>
      <c r="R27" s="9">
        <f t="shared" ref="R27:S27" si="28">R7/(R$3-R$11-R$12)*100</f>
        <v>9.9426386233269604</v>
      </c>
      <c r="S27" s="9">
        <f t="shared" si="28"/>
        <v>9.1666666666666661</v>
      </c>
      <c r="T27" s="9">
        <f t="shared" ref="T27:U27" si="29">T7/(T$3-T$11-T$12)*100</f>
        <v>10.730593607305936</v>
      </c>
      <c r="U27" s="9">
        <f t="shared" si="29"/>
        <v>12.57606490872211</v>
      </c>
    </row>
    <row r="28" spans="1:21" ht="14.25" customHeight="1" x14ac:dyDescent="0.2">
      <c r="A28" s="5" t="s">
        <v>34</v>
      </c>
      <c r="B28" s="9">
        <f t="shared" si="23"/>
        <v>0</v>
      </c>
      <c r="C28" s="9">
        <f t="shared" si="23"/>
        <v>0</v>
      </c>
      <c r="D28" s="9">
        <f t="shared" si="23"/>
        <v>0</v>
      </c>
      <c r="E28" s="9">
        <f t="shared" si="23"/>
        <v>0</v>
      </c>
      <c r="F28" s="9">
        <f t="shared" si="23"/>
        <v>0</v>
      </c>
      <c r="G28" s="9">
        <f t="shared" si="23"/>
        <v>0</v>
      </c>
      <c r="H28" s="9">
        <f t="shared" si="23"/>
        <v>0</v>
      </c>
      <c r="I28" s="9">
        <f t="shared" si="23"/>
        <v>0</v>
      </c>
      <c r="J28" s="9">
        <f t="shared" si="23"/>
        <v>0</v>
      </c>
      <c r="K28" s="9">
        <f t="shared" si="23"/>
        <v>0</v>
      </c>
      <c r="L28" s="9">
        <f t="shared" si="23"/>
        <v>0.20242914979757085</v>
      </c>
      <c r="M28" s="9">
        <f t="shared" si="23"/>
        <v>0.19120458891013384</v>
      </c>
      <c r="N28" s="9">
        <f t="shared" si="23"/>
        <v>0.36900369003690037</v>
      </c>
      <c r="O28" s="9">
        <f t="shared" si="23"/>
        <v>0.17513134851138354</v>
      </c>
      <c r="P28" s="9">
        <f t="shared" si="20"/>
        <v>0.16366612111292964</v>
      </c>
      <c r="Q28" s="9">
        <f t="shared" si="20"/>
        <v>0.1589825119236884</v>
      </c>
      <c r="R28" s="9">
        <f t="shared" ref="R28:S28" si="30">R8/(R$3-R$11-R$12)*100</f>
        <v>0.19120458891013384</v>
      </c>
      <c r="S28" s="9">
        <f t="shared" si="30"/>
        <v>0</v>
      </c>
      <c r="T28" s="9">
        <f t="shared" ref="T28:U28" si="31">T8/(T$3-T$11-T$12)*100</f>
        <v>0</v>
      </c>
      <c r="U28" s="9">
        <f t="shared" si="31"/>
        <v>0.20283975659229209</v>
      </c>
    </row>
    <row r="29" spans="1:21" ht="14.25" customHeight="1" x14ac:dyDescent="0.2">
      <c r="A29" s="5" t="s">
        <v>20</v>
      </c>
      <c r="B29" s="9">
        <f t="shared" si="23"/>
        <v>78.723404255319153</v>
      </c>
      <c r="C29" s="9">
        <f t="shared" si="23"/>
        <v>79.616724738675956</v>
      </c>
      <c r="D29" s="9">
        <f t="shared" si="23"/>
        <v>78.245614035087712</v>
      </c>
      <c r="E29" s="9">
        <f t="shared" si="23"/>
        <v>77.414075286415709</v>
      </c>
      <c r="F29" s="9">
        <f t="shared" si="23"/>
        <v>80.037313432835816</v>
      </c>
      <c r="G29" s="9">
        <f t="shared" si="23"/>
        <v>79.933110367892979</v>
      </c>
      <c r="H29" s="9">
        <f t="shared" si="23"/>
        <v>76.730769230769241</v>
      </c>
      <c r="I29" s="9">
        <f t="shared" si="23"/>
        <v>77.246653919694069</v>
      </c>
      <c r="J29" s="9">
        <f t="shared" si="23"/>
        <v>77.614678899082563</v>
      </c>
      <c r="K29" s="9">
        <f t="shared" si="23"/>
        <v>74.025974025974023</v>
      </c>
      <c r="L29" s="9">
        <f t="shared" si="23"/>
        <v>73.279352226720647</v>
      </c>
      <c r="M29" s="9">
        <f t="shared" si="23"/>
        <v>72.46653919694073</v>
      </c>
      <c r="N29" s="9">
        <f t="shared" si="23"/>
        <v>75.830258302583033</v>
      </c>
      <c r="O29" s="9">
        <f t="shared" si="23"/>
        <v>76.882661996497376</v>
      </c>
      <c r="P29" s="9">
        <f t="shared" si="20"/>
        <v>76.759410801963995</v>
      </c>
      <c r="Q29" s="9">
        <f t="shared" si="20"/>
        <v>73.926868044515103</v>
      </c>
      <c r="R29" s="9">
        <f t="shared" ref="R29:S29" si="32">R9/(R$3-R$11-R$12)*100</f>
        <v>70.363288718929255</v>
      </c>
      <c r="S29" s="9">
        <f t="shared" si="32"/>
        <v>70.208333333333329</v>
      </c>
      <c r="T29" s="9">
        <f t="shared" ref="T29:U29" si="33">T9/(T$3-T$11-T$12)*100</f>
        <v>71.461187214611883</v>
      </c>
      <c r="U29" s="9">
        <f t="shared" si="33"/>
        <v>68.762677484787019</v>
      </c>
    </row>
    <row r="30" spans="1:21" ht="14.25" customHeight="1" x14ac:dyDescent="0.2">
      <c r="A30" s="5" t="s">
        <v>21</v>
      </c>
      <c r="B30" s="9">
        <f t="shared" si="23"/>
        <v>0</v>
      </c>
      <c r="C30" s="9">
        <f t="shared" si="23"/>
        <v>0.17421602787456447</v>
      </c>
      <c r="D30" s="9">
        <f t="shared" si="23"/>
        <v>0</v>
      </c>
      <c r="E30" s="9">
        <f t="shared" si="23"/>
        <v>0</v>
      </c>
      <c r="F30" s="9">
        <f t="shared" si="23"/>
        <v>0</v>
      </c>
      <c r="G30" s="9">
        <f t="shared" si="23"/>
        <v>0.33444816053511706</v>
      </c>
      <c r="H30" s="9">
        <f t="shared" si="23"/>
        <v>0</v>
      </c>
      <c r="I30" s="9">
        <f t="shared" si="23"/>
        <v>0.19120458891013384</v>
      </c>
      <c r="J30" s="9">
        <f t="shared" si="23"/>
        <v>0.3669724770642202</v>
      </c>
      <c r="K30" s="9">
        <f t="shared" si="23"/>
        <v>0.3710575139146568</v>
      </c>
      <c r="L30" s="9">
        <f t="shared" si="23"/>
        <v>0.20242914979757085</v>
      </c>
      <c r="M30" s="9">
        <f t="shared" si="23"/>
        <v>0.19120458891013384</v>
      </c>
      <c r="N30" s="9">
        <f t="shared" si="23"/>
        <v>0.55350553505535049</v>
      </c>
      <c r="O30" s="9">
        <f t="shared" si="23"/>
        <v>0.17513134851138354</v>
      </c>
      <c r="P30" s="9">
        <f t="shared" si="20"/>
        <v>0.49099836333878888</v>
      </c>
      <c r="Q30" s="9">
        <f t="shared" si="20"/>
        <v>0.47694753577106513</v>
      </c>
      <c r="R30" s="9">
        <f t="shared" ref="R30:S30" si="34">R10/(R$3-R$11-R$12)*100</f>
        <v>1.5296367112810707</v>
      </c>
      <c r="S30" s="9">
        <f t="shared" si="34"/>
        <v>2.083333333333333</v>
      </c>
      <c r="T30" s="9">
        <f t="shared" ref="T30:U30" si="35">T10/(T$3-T$11-T$12)*100</f>
        <v>1.8264840182648401</v>
      </c>
      <c r="U30" s="9">
        <f t="shared" si="35"/>
        <v>1.8255578093306288</v>
      </c>
    </row>
    <row r="31" spans="1:21" ht="111.75" customHeight="1" x14ac:dyDescent="0.2">
      <c r="A31" s="18" t="s">
        <v>32</v>
      </c>
      <c r="B31" s="18"/>
      <c r="C31" s="18"/>
      <c r="D31" s="18"/>
      <c r="E31" s="18"/>
      <c r="F31" s="18"/>
      <c r="G31" s="18"/>
      <c r="H31" s="18"/>
      <c r="I31" s="18"/>
      <c r="J31" s="18"/>
      <c r="K31" s="18"/>
      <c r="L31" s="18"/>
      <c r="M31" s="18"/>
      <c r="N31" s="18"/>
      <c r="O31" s="18"/>
      <c r="P31" s="18"/>
      <c r="Q31" s="18"/>
      <c r="R31" s="18"/>
      <c r="S31" s="14"/>
      <c r="T31" s="14"/>
      <c r="U31" s="14"/>
    </row>
  </sheetData>
  <sheetProtection algorithmName="SHA-512" hashValue="mBu2RkwlSUhhRYWAZtv+XUiSqNqvtZfU1nu3pG1sBMQo13LGBV65IYvgjO1im3+cJ+G1QoaxiBWsqDx96TaPTg==" saltValue="ahlDgfnRk87e3wsNCI6wKw==" spinCount="100000" sheet="1" objects="1" scenarios="1"/>
  <mergeCells count="2">
    <mergeCell ref="A31:R31"/>
    <mergeCell ref="A1:R1"/>
  </mergeCells>
  <phoneticPr fontId="7" type="noConversion"/>
  <pageMargins left="0.7" right="0.7" top="0.75" bottom="0.75" header="0.3" footer="0.3"/>
  <pageSetup scale="8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 RaceEthn</vt:lpstr>
      <vt:lpstr>FT Employees RaceEthn</vt:lpstr>
      <vt:lpstr>PT Employees RaceEthn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2023-04-18T16:39:59Z</cp:lastPrinted>
  <dcterms:created xsi:type="dcterms:W3CDTF">2015-04-20T19:21:38Z</dcterms:created>
  <dcterms:modified xsi:type="dcterms:W3CDTF">2026-03-18T19:53:25Z</dcterms:modified>
</cp:coreProperties>
</file>