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Z:\Fact Book\Data\Human Resources\Locked for upload new logo\"/>
    </mc:Choice>
  </mc:AlternateContent>
  <xr:revisionPtr revIDLastSave="0" documentId="13_ncr:1_{51A88B6E-09F2-40B1-92C9-E09E13421E4C}" xr6:coauthVersionLast="47" xr6:coauthVersionMax="47" xr10:uidLastSave="{00000000-0000-0000-0000-000000000000}"/>
  <workbookProtection workbookAlgorithmName="SHA-512" workbookHashValue="szPQxUib7Y2+tJSJG4Myse3PyFePt7BQjZBdxJ4WETInURGgebuOUbn+KM4O5B69MWvTNx5W/xjDE70CTKCyaw==" workbookSaltValue="pFd8KsuKdcxC0USXLWg59Q==" workbookSpinCount="100000" lockStructure="1"/>
  <bookViews>
    <workbookView xWindow="34290" yWindow="-1550" windowWidth="38620" windowHeight="21100" xr2:uid="{00000000-000D-0000-FFFF-FFFF00000000}"/>
  </bookViews>
  <sheets>
    <sheet name="Faculty Headcount Tren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0" i="1" l="1"/>
  <c r="U4" i="1"/>
  <c r="U3" i="1"/>
  <c r="U33" i="1" l="1"/>
  <c r="U21" i="1"/>
  <c r="U12" i="1"/>
  <c r="U13" i="1"/>
  <c r="U17" i="1"/>
  <c r="U8" i="1"/>
  <c r="T33" i="1"/>
  <c r="T17" i="1"/>
  <c r="T8" i="1"/>
  <c r="T4" i="1"/>
  <c r="T3" i="1" s="1"/>
  <c r="S4" i="1"/>
  <c r="S33" i="1"/>
  <c r="S17" i="1"/>
  <c r="S13" i="1"/>
  <c r="S8" i="1"/>
  <c r="S3" i="1" l="1"/>
  <c r="R33" i="1" l="1"/>
  <c r="R17" i="1"/>
  <c r="R13" i="1"/>
  <c r="R12" i="1" s="1"/>
  <c r="R8" i="1"/>
  <c r="R26" i="1" s="1"/>
  <c r="R4" i="1"/>
  <c r="R22" i="1" s="1"/>
  <c r="Q31" i="1"/>
  <c r="Q32" i="1"/>
  <c r="Q23" i="1"/>
  <c r="Q24" i="1"/>
  <c r="Q25" i="1"/>
  <c r="Q27" i="1"/>
  <c r="Q28" i="1"/>
  <c r="Q29" i="1"/>
  <c r="Q17" i="1"/>
  <c r="Q13" i="1"/>
  <c r="Q4" i="1"/>
  <c r="Q8" i="1"/>
  <c r="Q26" i="1" l="1"/>
  <c r="R3" i="1"/>
  <c r="R21" i="1" s="1"/>
  <c r="Q33" i="1"/>
  <c r="Q3" i="1"/>
  <c r="Q22" i="1"/>
  <c r="Q12" i="1"/>
  <c r="P23" i="1"/>
  <c r="P24" i="1"/>
  <c r="P25" i="1"/>
  <c r="P27" i="1"/>
  <c r="P28" i="1"/>
  <c r="P29" i="1"/>
  <c r="P31" i="1"/>
  <c r="P32" i="1"/>
  <c r="P33" i="1" s="1"/>
  <c r="P17" i="1"/>
  <c r="P13" i="1"/>
  <c r="P4" i="1"/>
  <c r="P8" i="1"/>
  <c r="P22" i="1" l="1"/>
  <c r="P12" i="1"/>
  <c r="Q21" i="1"/>
  <c r="P26" i="1"/>
  <c r="P3" i="1"/>
  <c r="P21" i="1" s="1"/>
  <c r="O32" i="1"/>
  <c r="O31" i="1"/>
  <c r="O29" i="1"/>
  <c r="O28" i="1"/>
  <c r="O27" i="1"/>
  <c r="O25" i="1"/>
  <c r="O24" i="1"/>
  <c r="O23" i="1"/>
  <c r="N17" i="1"/>
  <c r="N13" i="1"/>
  <c r="O17" i="1"/>
  <c r="O13" i="1"/>
  <c r="O8" i="1"/>
  <c r="O4" i="1"/>
  <c r="O12" i="1" l="1"/>
  <c r="O26" i="1"/>
  <c r="O22" i="1"/>
  <c r="O33" i="1"/>
  <c r="O3" i="1"/>
  <c r="O21" i="1" s="1"/>
  <c r="N8" i="1"/>
  <c r="N4" i="1"/>
  <c r="N3" i="1" l="1"/>
  <c r="N32" i="1" l="1"/>
  <c r="N31" i="1"/>
  <c r="N29" i="1"/>
  <c r="N28" i="1"/>
  <c r="N27" i="1"/>
  <c r="N26" i="1"/>
  <c r="N25" i="1"/>
  <c r="N24" i="1"/>
  <c r="N23" i="1"/>
  <c r="N22" i="1"/>
  <c r="N12" i="1"/>
  <c r="N21" i="1"/>
  <c r="N33" i="1" l="1"/>
</calcChain>
</file>

<file path=xl/sharedStrings.xml><?xml version="1.0" encoding="utf-8"?>
<sst xmlns="http://schemas.openxmlformats.org/spreadsheetml/2006/main" count="54" uniqueCount="37">
  <si>
    <t>2006</t>
  </si>
  <si>
    <t>2007</t>
  </si>
  <si>
    <t>2008</t>
  </si>
  <si>
    <t>2009</t>
  </si>
  <si>
    <t>2010</t>
  </si>
  <si>
    <t>2011</t>
  </si>
  <si>
    <t>2012</t>
  </si>
  <si>
    <t>2013</t>
  </si>
  <si>
    <t>2014</t>
  </si>
  <si>
    <t>Non-Medical</t>
  </si>
  <si>
    <t>Full-Time</t>
  </si>
  <si>
    <t>Tenured</t>
  </si>
  <si>
    <t>On Tenure Track</t>
  </si>
  <si>
    <t>Not on Tenure Track</t>
  </si>
  <si>
    <t>Part-Time</t>
  </si>
  <si>
    <t>Medical</t>
  </si>
  <si>
    <t>Medical and Non-Medical</t>
  </si>
  <si>
    <t>Tenured &amp; Tenure Track</t>
  </si>
  <si>
    <t>Full-Time Equivalency</t>
  </si>
  <si>
    <t>2015</t>
  </si>
  <si>
    <t>2016</t>
  </si>
  <si>
    <t>Full-time</t>
  </si>
  <si>
    <t>Tenured Faculty</t>
  </si>
  <si>
    <t>Tenure Track Faculty</t>
  </si>
  <si>
    <t>Part-time</t>
  </si>
  <si>
    <t>2017</t>
  </si>
  <si>
    <t>2018</t>
  </si>
  <si>
    <t>2019</t>
  </si>
  <si>
    <t>2020</t>
  </si>
  <si>
    <t>2021</t>
  </si>
  <si>
    <t xml:space="preserve"> </t>
  </si>
  <si>
    <t xml:space="preserve">Counts follow reporting standards for the Integrated Postsecondary Education Data System (IPEDS) except as described below and include employees on the institution's payroll as of Nov. 1. Counts include employees with faculty status whose primary occupation is instruction, research, public service or a combination thereof. Administrators and librarians with faculty status are not included. Staff members who teach but with primary occupations in other areas are not included. Medical faculty include those whose primary job is housed in the Medical School and faculty titles in the Long Island Veterans Home. Total counts 2006-2016 restated to match administrative data and will reflect small variances from IPEDS; fall 2017 and later total counts reflect those reported to IPEDS. 
Full-Time Equivalency calculated as 1 FT = FTE, 1 PT = 1/3 FTE.  
Data Source: SBU Data Warehouse ReportEmployeeJobRecords. </t>
  </si>
  <si>
    <t>2022</t>
  </si>
  <si>
    <t>2023</t>
  </si>
  <si>
    <t>2024</t>
  </si>
  <si>
    <t>2025</t>
  </si>
  <si>
    <t>Fall Headcount of Employees with Faculty Status, Fall 2006-Fall 2025
Primary Occupations in Instruction, Research, Public Service, and Instruction/Research/Public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</si>
</sst>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2"/>
      <color theme="1"/>
      <name val="Arial"/>
      <family val="2"/>
    </font>
    <font>
      <sz val="10"/>
      <color theme="1"/>
      <name val="Arial"/>
      <family val="2"/>
    </font>
    <font>
      <b/>
      <sz val="10"/>
      <color theme="1"/>
      <name val="Arial"/>
      <family val="2"/>
    </font>
    <font>
      <sz val="8"/>
      <color theme="1"/>
      <name val="Arial"/>
      <family val="2"/>
    </font>
    <font>
      <sz val="8"/>
      <name val="Calibri"/>
      <family val="2"/>
      <scheme val="minor"/>
    </font>
  </fonts>
  <fills count="2">
    <fill>
      <patternFill patternType="none"/>
    </fill>
    <fill>
      <patternFill patternType="gray125"/>
    </fill>
  </fills>
  <borders count="3">
    <border>
      <left/>
      <right/>
      <top/>
      <bottom/>
      <diagonal/>
    </border>
    <border>
      <left/>
      <right/>
      <top style="thin">
        <color auto="1"/>
      </top>
      <bottom/>
      <diagonal/>
    </border>
    <border>
      <left/>
      <right/>
      <top/>
      <bottom style="thin">
        <color auto="1"/>
      </bottom>
      <diagonal/>
    </border>
  </borders>
  <cellStyleXfs count="1">
    <xf numFmtId="0" fontId="0" fillId="0" borderId="0"/>
  </cellStyleXfs>
  <cellXfs count="16">
    <xf numFmtId="0" fontId="0" fillId="0" borderId="0" xfId="0"/>
    <xf numFmtId="0" fontId="2" fillId="0" borderId="0" xfId="0" applyFont="1"/>
    <xf numFmtId="0" fontId="2" fillId="0" borderId="0" xfId="0" applyFont="1" applyAlignment="1">
      <alignment horizontal="left" wrapText="1" indent="2"/>
    </xf>
    <xf numFmtId="3" fontId="2" fillId="0" borderId="0" xfId="0" applyNumberFormat="1" applyFont="1"/>
    <xf numFmtId="0" fontId="3" fillId="0" borderId="0" xfId="0" applyFont="1"/>
    <xf numFmtId="3" fontId="3" fillId="0" borderId="0" xfId="0" applyNumberFormat="1" applyFont="1"/>
    <xf numFmtId="0" fontId="3" fillId="0" borderId="0" xfId="0" applyFont="1" applyAlignment="1">
      <alignment horizontal="left" indent="1"/>
    </xf>
    <xf numFmtId="0" fontId="3" fillId="0" borderId="1" xfId="0" applyFont="1" applyBorder="1"/>
    <xf numFmtId="0" fontId="3" fillId="0" borderId="1" xfId="0" applyFont="1" applyBorder="1" applyAlignment="1">
      <alignment horizontal="left" wrapText="1"/>
    </xf>
    <xf numFmtId="0" fontId="2" fillId="0" borderId="0" xfId="0" applyFont="1" applyAlignment="1">
      <alignment horizontal="left" indent="2"/>
    </xf>
    <xf numFmtId="3" fontId="3" fillId="0" borderId="1" xfId="0" applyNumberFormat="1" applyFont="1" applyBorder="1"/>
    <xf numFmtId="0" fontId="2" fillId="0" borderId="2" xfId="0" applyFont="1" applyBorder="1"/>
    <xf numFmtId="3" fontId="3" fillId="0" borderId="2" xfId="0" quotePrefix="1" applyNumberFormat="1" applyFont="1" applyBorder="1" applyAlignment="1">
      <alignment horizontal="right"/>
    </xf>
    <xf numFmtId="0" fontId="3" fillId="0" borderId="0" xfId="0" applyFont="1" applyAlignment="1">
      <alignment horizontal="left"/>
    </xf>
    <xf numFmtId="0" fontId="1" fillId="0" borderId="0" xfId="0" applyFont="1" applyAlignment="1">
      <alignment wrapText="1"/>
    </xf>
    <xf numFmtId="0" fontId="4" fillId="0" borderId="0" xfId="0" applyFont="1" applyAlignment="1">
      <alignment wrapText="1"/>
    </xf>
  </cellXfs>
  <cellStyles count="1">
    <cellStyle name="Normal" xfId="0" builtinId="0"/>
  </cellStyles>
  <dxfs count="24">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dxf>
    <dxf>
      <border outline="0">
        <top style="thin">
          <color auto="1"/>
        </top>
      </border>
    </dxf>
    <dxf>
      <font>
        <b val="0"/>
        <i val="0"/>
        <strike val="0"/>
        <condense val="0"/>
        <extend val="0"/>
        <outline val="0"/>
        <shadow val="0"/>
        <u val="none"/>
        <vertAlign val="baseline"/>
        <sz val="10"/>
        <color theme="1"/>
        <name val="Arial"/>
        <family val="2"/>
        <scheme val="none"/>
      </font>
    </dxf>
    <dxf>
      <border outline="0">
        <bottom style="thin">
          <color auto="1"/>
        </bottom>
      </border>
    </dxf>
    <dxf>
      <font>
        <b/>
        <i val="0"/>
        <strike val="0"/>
        <condense val="0"/>
        <extend val="0"/>
        <outline val="0"/>
        <shadow val="0"/>
        <u val="none"/>
        <vertAlign val="baseline"/>
        <sz val="10"/>
        <color theme="1"/>
        <name val="Arial"/>
        <family val="2"/>
        <scheme val="none"/>
      </font>
      <numFmt numFmtId="3" formatCode="#,##0"/>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9F9CC1-1F9A-4E5E-B979-25D09B6A7922}" name="Table1" displayName="Table1" ref="A2:U33" totalsRowShown="0" headerRowDxfId="23" dataDxfId="21" headerRowBorderDxfId="22" tableBorderDxfId="20">
  <tableColumns count="21">
    <tableColumn id="1" xr3:uid="{CED8491C-8013-48A3-AB78-49B716C39DF7}" name=" "/>
    <tableColumn id="2" xr3:uid="{6B013776-B9CC-4FAA-ADF1-4F62613C55B7}" name="2006" dataDxfId="19"/>
    <tableColumn id="3" xr3:uid="{3D715ABC-9C77-4BF6-8B54-2873FB7663C7}" name="2007" dataDxfId="18"/>
    <tableColumn id="4" xr3:uid="{85F2DF03-B3FF-4EB5-9A93-8E15C169AF79}" name="2008" dataDxfId="17"/>
    <tableColumn id="5" xr3:uid="{996B0129-151D-4A32-9E64-B0605C0CA8DD}" name="2009" dataDxfId="16"/>
    <tableColumn id="6" xr3:uid="{C723379B-1106-46D3-A2CC-EC34F37FBC77}" name="2010" dataDxfId="15"/>
    <tableColumn id="7" xr3:uid="{E2F12962-C1EF-4EF4-B54F-80FEB906AB4D}" name="2011" dataDxfId="14"/>
    <tableColumn id="8" xr3:uid="{B513D750-1332-4FFA-B3E3-1C69DD4C3179}" name="2012" dataDxfId="13"/>
    <tableColumn id="9" xr3:uid="{4B15D847-F7BA-48FA-B67D-9DC4C60000DE}" name="2013" dataDxfId="12"/>
    <tableColumn id="10" xr3:uid="{58659549-AFF3-43C6-9303-AEBB5BADB6BC}" name="2014" dataDxfId="11"/>
    <tableColumn id="11" xr3:uid="{5CF08634-B250-4809-8C38-75979F702324}" name="2015" dataDxfId="10"/>
    <tableColumn id="12" xr3:uid="{31A6F3CC-E451-4688-BDA3-E777BF0BCF75}" name="2016" dataDxfId="9"/>
    <tableColumn id="13" xr3:uid="{AA697FE5-9A7C-4458-AE01-333AFB5881FF}" name="2017" dataDxfId="8"/>
    <tableColumn id="14" xr3:uid="{2EFE7091-C0A1-4BE6-849C-77626504B1DF}" name="2018" dataDxfId="7"/>
    <tableColumn id="15" xr3:uid="{ED09DA32-2A68-4743-AADF-42D2CC8D0760}" name="2019" dataDxfId="6"/>
    <tableColumn id="16" xr3:uid="{F8D04413-D029-4067-B9AF-E7C512D50E0F}" name="2020" dataDxfId="5"/>
    <tableColumn id="17" xr3:uid="{A6F4BF15-EDD1-4F9C-95E0-038D7AED949E}" name="2021" dataDxfId="4"/>
    <tableColumn id="18" xr3:uid="{F95B8E8C-B792-41C2-A5C1-05B6453F3501}" name="2022" dataDxfId="3"/>
    <tableColumn id="19" xr3:uid="{61E98E69-401A-4F20-8C70-E9B4B4CE2ED3}" name="2023" dataDxfId="2"/>
    <tableColumn id="20" xr3:uid="{9F2E5D6B-3261-4E36-8C7B-10C481570B78}" name="2024" dataDxfId="1"/>
    <tableColumn id="21" xr3:uid="{73BA2095-C62E-49AB-9E53-0B907BB167A1}" name="2025"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4"/>
  <sheetViews>
    <sheetView tabSelected="1" view="pageLayout" zoomScale="110" zoomScaleNormal="100" zoomScalePageLayoutView="110" workbookViewId="0">
      <selection activeCell="B9" sqref="B9"/>
    </sheetView>
  </sheetViews>
  <sheetFormatPr defaultColWidth="9.140625" defaultRowHeight="12.75" x14ac:dyDescent="0.2"/>
  <cols>
    <col min="1" max="1" width="27" style="1" customWidth="1"/>
    <col min="2" max="14" width="6.140625" style="3" customWidth="1"/>
    <col min="15" max="21" width="6.140625" style="1" customWidth="1"/>
    <col min="22" max="16384" width="9.140625" style="1"/>
  </cols>
  <sheetData>
    <row r="1" spans="1:21" ht="70.5" customHeight="1" x14ac:dyDescent="0.25">
      <c r="A1" s="14" t="s">
        <v>36</v>
      </c>
      <c r="B1" s="14"/>
      <c r="C1" s="14"/>
      <c r="D1" s="14"/>
      <c r="E1" s="14"/>
      <c r="F1" s="14"/>
      <c r="G1" s="14"/>
      <c r="H1" s="14"/>
      <c r="I1" s="14"/>
      <c r="J1" s="14"/>
      <c r="K1" s="14"/>
      <c r="L1" s="14"/>
      <c r="M1" s="14"/>
      <c r="N1" s="14"/>
      <c r="O1" s="14"/>
      <c r="P1" s="14"/>
      <c r="Q1" s="14"/>
    </row>
    <row r="2" spans="1:21" x14ac:dyDescent="0.2">
      <c r="A2" s="11" t="s">
        <v>30</v>
      </c>
      <c r="B2" s="12" t="s">
        <v>0</v>
      </c>
      <c r="C2" s="12" t="s">
        <v>1</v>
      </c>
      <c r="D2" s="12" t="s">
        <v>2</v>
      </c>
      <c r="E2" s="12" t="s">
        <v>3</v>
      </c>
      <c r="F2" s="12" t="s">
        <v>4</v>
      </c>
      <c r="G2" s="12" t="s">
        <v>5</v>
      </c>
      <c r="H2" s="12" t="s">
        <v>6</v>
      </c>
      <c r="I2" s="12" t="s">
        <v>7</v>
      </c>
      <c r="J2" s="12" t="s">
        <v>8</v>
      </c>
      <c r="K2" s="12" t="s">
        <v>19</v>
      </c>
      <c r="L2" s="12" t="s">
        <v>20</v>
      </c>
      <c r="M2" s="12" t="s">
        <v>25</v>
      </c>
      <c r="N2" s="12" t="s">
        <v>26</v>
      </c>
      <c r="O2" s="12" t="s">
        <v>27</v>
      </c>
      <c r="P2" s="12" t="s">
        <v>28</v>
      </c>
      <c r="Q2" s="12" t="s">
        <v>29</v>
      </c>
      <c r="R2" s="12" t="s">
        <v>32</v>
      </c>
      <c r="S2" s="12" t="s">
        <v>33</v>
      </c>
      <c r="T2" s="12" t="s">
        <v>34</v>
      </c>
      <c r="U2" s="12" t="s">
        <v>35</v>
      </c>
    </row>
    <row r="3" spans="1:21" x14ac:dyDescent="0.2">
      <c r="A3" s="4" t="s">
        <v>9</v>
      </c>
      <c r="B3" s="5">
        <v>1369</v>
      </c>
      <c r="C3" s="5">
        <v>1428</v>
      </c>
      <c r="D3" s="5">
        <v>1484</v>
      </c>
      <c r="E3" s="5">
        <v>1506</v>
      </c>
      <c r="F3" s="5">
        <v>1472</v>
      </c>
      <c r="G3" s="5">
        <v>1526</v>
      </c>
      <c r="H3" s="5">
        <v>1581</v>
      </c>
      <c r="I3" s="5">
        <v>1639</v>
      </c>
      <c r="J3" s="5">
        <v>1752</v>
      </c>
      <c r="K3" s="5">
        <v>1747</v>
      </c>
      <c r="L3" s="5">
        <v>1808</v>
      </c>
      <c r="M3" s="5">
        <v>1786</v>
      </c>
      <c r="N3" s="5">
        <f t="shared" ref="N3:S3" si="0">N4+N8</f>
        <v>1675</v>
      </c>
      <c r="O3" s="5">
        <f t="shared" si="0"/>
        <v>1677</v>
      </c>
      <c r="P3" s="5">
        <f t="shared" si="0"/>
        <v>1637</v>
      </c>
      <c r="Q3" s="5">
        <f t="shared" si="0"/>
        <v>1678</v>
      </c>
      <c r="R3" s="5">
        <f t="shared" si="0"/>
        <v>1672</v>
      </c>
      <c r="S3" s="5">
        <f t="shared" si="0"/>
        <v>1709</v>
      </c>
      <c r="T3" s="5">
        <f>T4+T8</f>
        <v>1759</v>
      </c>
      <c r="U3" s="5">
        <f>U4+U8</f>
        <v>1815</v>
      </c>
    </row>
    <row r="4" spans="1:21" x14ac:dyDescent="0.2">
      <c r="A4" s="6" t="s">
        <v>21</v>
      </c>
      <c r="B4" s="5">
        <v>829</v>
      </c>
      <c r="C4" s="5">
        <v>847</v>
      </c>
      <c r="D4" s="5">
        <v>878</v>
      </c>
      <c r="E4" s="5">
        <v>891</v>
      </c>
      <c r="F4" s="5">
        <v>892</v>
      </c>
      <c r="G4" s="5">
        <v>901</v>
      </c>
      <c r="H4" s="5">
        <v>943</v>
      </c>
      <c r="I4" s="5">
        <v>994</v>
      </c>
      <c r="J4" s="5">
        <v>1062</v>
      </c>
      <c r="K4" s="5">
        <v>1056</v>
      </c>
      <c r="L4" s="5">
        <v>1061</v>
      </c>
      <c r="M4" s="5">
        <v>1067</v>
      </c>
      <c r="N4" s="5">
        <f t="shared" ref="N4:T4" si="1">SUM(N5:N7)</f>
        <v>1040</v>
      </c>
      <c r="O4" s="5">
        <f t="shared" si="1"/>
        <v>1016</v>
      </c>
      <c r="P4" s="5">
        <f t="shared" si="1"/>
        <v>1021</v>
      </c>
      <c r="Q4" s="5">
        <f t="shared" si="1"/>
        <v>1028</v>
      </c>
      <c r="R4" s="5">
        <f t="shared" si="1"/>
        <v>1035</v>
      </c>
      <c r="S4" s="5">
        <f t="shared" si="1"/>
        <v>1046</v>
      </c>
      <c r="T4" s="5">
        <f t="shared" si="1"/>
        <v>1074</v>
      </c>
      <c r="U4" s="5">
        <f>SUM(U5:U7)</f>
        <v>1125</v>
      </c>
    </row>
    <row r="5" spans="1:21" x14ac:dyDescent="0.2">
      <c r="A5" s="2" t="s">
        <v>22</v>
      </c>
      <c r="B5" s="3">
        <v>492</v>
      </c>
      <c r="C5" s="3">
        <v>487</v>
      </c>
      <c r="D5" s="3">
        <v>486</v>
      </c>
      <c r="E5" s="3">
        <v>506</v>
      </c>
      <c r="F5" s="3">
        <v>508</v>
      </c>
      <c r="G5" s="3">
        <v>516</v>
      </c>
      <c r="H5" s="3">
        <v>519</v>
      </c>
      <c r="I5" s="3">
        <v>536</v>
      </c>
      <c r="J5" s="3">
        <v>557</v>
      </c>
      <c r="K5" s="3">
        <v>551</v>
      </c>
      <c r="L5" s="3">
        <v>541</v>
      </c>
      <c r="M5" s="3">
        <v>545</v>
      </c>
      <c r="N5" s="3">
        <v>549</v>
      </c>
      <c r="O5" s="3">
        <v>561</v>
      </c>
      <c r="P5" s="3">
        <v>596</v>
      </c>
      <c r="Q5" s="3">
        <v>612</v>
      </c>
      <c r="R5" s="3">
        <v>600</v>
      </c>
      <c r="S5" s="3">
        <v>600</v>
      </c>
      <c r="T5" s="3">
        <v>592</v>
      </c>
      <c r="U5" s="3">
        <v>584</v>
      </c>
    </row>
    <row r="6" spans="1:21" x14ac:dyDescent="0.2">
      <c r="A6" s="2" t="s">
        <v>23</v>
      </c>
      <c r="B6" s="3">
        <v>126</v>
      </c>
      <c r="C6" s="3">
        <v>144</v>
      </c>
      <c r="D6" s="3">
        <v>149</v>
      </c>
      <c r="E6" s="3">
        <v>135</v>
      </c>
      <c r="F6" s="3">
        <v>126</v>
      </c>
      <c r="G6" s="3">
        <v>122</v>
      </c>
      <c r="H6" s="3">
        <v>147</v>
      </c>
      <c r="I6" s="3">
        <v>167</v>
      </c>
      <c r="J6" s="3">
        <v>211</v>
      </c>
      <c r="K6" s="3">
        <v>216</v>
      </c>
      <c r="L6" s="3">
        <v>221</v>
      </c>
      <c r="M6" s="3">
        <v>215</v>
      </c>
      <c r="N6" s="3">
        <v>202</v>
      </c>
      <c r="O6" s="3">
        <v>151</v>
      </c>
      <c r="P6" s="3">
        <v>133</v>
      </c>
      <c r="Q6" s="3">
        <v>115</v>
      </c>
      <c r="R6" s="3">
        <v>115</v>
      </c>
      <c r="S6" s="3">
        <v>111</v>
      </c>
      <c r="T6" s="3">
        <v>131</v>
      </c>
      <c r="U6" s="3">
        <v>185</v>
      </c>
    </row>
    <row r="7" spans="1:21" x14ac:dyDescent="0.2">
      <c r="A7" s="2" t="s">
        <v>13</v>
      </c>
      <c r="B7" s="3">
        <v>211</v>
      </c>
      <c r="C7" s="3">
        <v>216</v>
      </c>
      <c r="D7" s="3">
        <v>243</v>
      </c>
      <c r="E7" s="3">
        <v>250</v>
      </c>
      <c r="F7" s="3">
        <v>258</v>
      </c>
      <c r="G7" s="3">
        <v>263</v>
      </c>
      <c r="H7" s="3">
        <v>277</v>
      </c>
      <c r="I7" s="3">
        <v>291</v>
      </c>
      <c r="J7" s="3">
        <v>294</v>
      </c>
      <c r="K7" s="3">
        <v>289</v>
      </c>
      <c r="L7" s="3">
        <v>299</v>
      </c>
      <c r="M7" s="3">
        <v>307</v>
      </c>
      <c r="N7" s="3">
        <v>289</v>
      </c>
      <c r="O7" s="3">
        <v>304</v>
      </c>
      <c r="P7" s="3">
        <v>292</v>
      </c>
      <c r="Q7" s="3">
        <v>301</v>
      </c>
      <c r="R7" s="3">
        <v>320</v>
      </c>
      <c r="S7" s="3">
        <v>335</v>
      </c>
      <c r="T7" s="3">
        <v>351</v>
      </c>
      <c r="U7" s="3">
        <v>356</v>
      </c>
    </row>
    <row r="8" spans="1:21" x14ac:dyDescent="0.2">
      <c r="A8" s="6" t="s">
        <v>24</v>
      </c>
      <c r="B8" s="5">
        <v>540</v>
      </c>
      <c r="C8" s="5">
        <v>581</v>
      </c>
      <c r="D8" s="5">
        <v>606</v>
      </c>
      <c r="E8" s="5">
        <v>615</v>
      </c>
      <c r="F8" s="5">
        <v>580</v>
      </c>
      <c r="G8" s="5">
        <v>625</v>
      </c>
      <c r="H8" s="5">
        <v>638</v>
      </c>
      <c r="I8" s="5">
        <v>645</v>
      </c>
      <c r="J8" s="5">
        <v>690</v>
      </c>
      <c r="K8" s="5">
        <v>691</v>
      </c>
      <c r="L8" s="5">
        <v>747</v>
      </c>
      <c r="M8" s="5">
        <v>719</v>
      </c>
      <c r="N8" s="5">
        <f t="shared" ref="N8:S8" si="2">SUM(N9:N11)</f>
        <v>635</v>
      </c>
      <c r="O8" s="5">
        <f t="shared" si="2"/>
        <v>661</v>
      </c>
      <c r="P8" s="5">
        <f t="shared" si="2"/>
        <v>616</v>
      </c>
      <c r="Q8" s="5">
        <f t="shared" si="2"/>
        <v>650</v>
      </c>
      <c r="R8" s="5">
        <f t="shared" si="2"/>
        <v>637</v>
      </c>
      <c r="S8" s="5">
        <f t="shared" si="2"/>
        <v>663</v>
      </c>
      <c r="T8" s="5">
        <f>SUM(T9:T11)</f>
        <v>685</v>
      </c>
      <c r="U8" s="5">
        <f>SUM(U9:U11)</f>
        <v>690</v>
      </c>
    </row>
    <row r="9" spans="1:21" x14ac:dyDescent="0.2">
      <c r="A9" s="2" t="s">
        <v>22</v>
      </c>
      <c r="B9" s="3">
        <v>12</v>
      </c>
      <c r="C9" s="3">
        <v>16</v>
      </c>
      <c r="D9" s="3">
        <v>17</v>
      </c>
      <c r="E9" s="3">
        <v>16</v>
      </c>
      <c r="F9" s="3">
        <v>13</v>
      </c>
      <c r="G9" s="3">
        <v>16</v>
      </c>
      <c r="H9" s="3">
        <v>15</v>
      </c>
      <c r="I9" s="3">
        <v>15</v>
      </c>
      <c r="J9" s="3">
        <v>23</v>
      </c>
      <c r="K9" s="3">
        <v>19</v>
      </c>
      <c r="L9" s="3">
        <v>24</v>
      </c>
      <c r="M9" s="3">
        <v>22</v>
      </c>
      <c r="N9" s="3">
        <v>25</v>
      </c>
      <c r="O9" s="3">
        <v>28</v>
      </c>
      <c r="P9" s="3">
        <v>23</v>
      </c>
      <c r="Q9" s="3">
        <v>19</v>
      </c>
      <c r="R9" s="3">
        <v>14</v>
      </c>
      <c r="S9" s="3">
        <v>16</v>
      </c>
      <c r="T9" s="3">
        <v>17</v>
      </c>
      <c r="U9" s="3">
        <v>16</v>
      </c>
    </row>
    <row r="10" spans="1:21" x14ac:dyDescent="0.2">
      <c r="A10" s="2" t="s">
        <v>23</v>
      </c>
      <c r="B10" s="3">
        <v>12</v>
      </c>
      <c r="C10" s="3">
        <v>12</v>
      </c>
      <c r="D10" s="3">
        <v>12</v>
      </c>
      <c r="E10" s="3">
        <v>15</v>
      </c>
      <c r="F10" s="3">
        <v>13</v>
      </c>
      <c r="G10" s="3">
        <v>15</v>
      </c>
      <c r="H10" s="3">
        <v>12</v>
      </c>
      <c r="I10" s="3">
        <v>9</v>
      </c>
      <c r="J10" s="3">
        <v>7</v>
      </c>
      <c r="K10" s="3">
        <v>9</v>
      </c>
      <c r="L10" s="3">
        <v>6</v>
      </c>
      <c r="M10" s="3">
        <v>10</v>
      </c>
      <c r="N10" s="3">
        <v>5</v>
      </c>
      <c r="O10" s="3">
        <v>8</v>
      </c>
      <c r="P10" s="3">
        <v>2</v>
      </c>
      <c r="Q10" s="3">
        <v>2</v>
      </c>
      <c r="R10" s="3">
        <v>4</v>
      </c>
      <c r="S10" s="3">
        <v>2</v>
      </c>
      <c r="T10" s="3">
        <v>1</v>
      </c>
      <c r="U10" s="3">
        <v>1</v>
      </c>
    </row>
    <row r="11" spans="1:21" x14ac:dyDescent="0.2">
      <c r="A11" s="2" t="s">
        <v>13</v>
      </c>
      <c r="B11" s="3">
        <v>516</v>
      </c>
      <c r="C11" s="3">
        <v>553</v>
      </c>
      <c r="D11" s="3">
        <v>577</v>
      </c>
      <c r="E11" s="3">
        <v>584</v>
      </c>
      <c r="F11" s="3">
        <v>554</v>
      </c>
      <c r="G11" s="3">
        <v>594</v>
      </c>
      <c r="H11" s="3">
        <v>611</v>
      </c>
      <c r="I11" s="3">
        <v>621</v>
      </c>
      <c r="J11" s="3">
        <v>660</v>
      </c>
      <c r="K11" s="3">
        <v>663</v>
      </c>
      <c r="L11" s="3">
        <v>717</v>
      </c>
      <c r="M11" s="3">
        <v>687</v>
      </c>
      <c r="N11" s="3">
        <v>605</v>
      </c>
      <c r="O11" s="3">
        <v>625</v>
      </c>
      <c r="P11" s="3">
        <v>591</v>
      </c>
      <c r="Q11" s="3">
        <v>629</v>
      </c>
      <c r="R11" s="3">
        <v>619</v>
      </c>
      <c r="S11" s="3">
        <v>645</v>
      </c>
      <c r="T11" s="3">
        <v>667</v>
      </c>
      <c r="U11" s="3">
        <v>673</v>
      </c>
    </row>
    <row r="12" spans="1:21" x14ac:dyDescent="0.2">
      <c r="A12" s="7" t="s">
        <v>15</v>
      </c>
      <c r="B12" s="10">
        <v>619</v>
      </c>
      <c r="C12" s="10">
        <v>641</v>
      </c>
      <c r="D12" s="10">
        <v>654</v>
      </c>
      <c r="E12" s="10">
        <v>683</v>
      </c>
      <c r="F12" s="10">
        <v>724</v>
      </c>
      <c r="G12" s="10">
        <v>745</v>
      </c>
      <c r="H12" s="10">
        <v>790</v>
      </c>
      <c r="I12" s="10">
        <v>812</v>
      </c>
      <c r="J12" s="10">
        <v>847</v>
      </c>
      <c r="K12" s="10">
        <v>865</v>
      </c>
      <c r="L12" s="10">
        <v>912</v>
      </c>
      <c r="M12" s="10">
        <v>952</v>
      </c>
      <c r="N12" s="10">
        <f t="shared" ref="N12:R12" si="3">N13+N17</f>
        <v>1025</v>
      </c>
      <c r="O12" s="10">
        <f t="shared" si="3"/>
        <v>1109</v>
      </c>
      <c r="P12" s="10">
        <f t="shared" si="3"/>
        <v>1188</v>
      </c>
      <c r="Q12" s="10">
        <f t="shared" si="3"/>
        <v>1188</v>
      </c>
      <c r="R12" s="10">
        <f t="shared" si="3"/>
        <v>1246</v>
      </c>
      <c r="S12" s="10">
        <v>1320</v>
      </c>
      <c r="T12" s="10">
        <v>1380</v>
      </c>
      <c r="U12" s="10">
        <f>U13+U17</f>
        <v>1446</v>
      </c>
    </row>
    <row r="13" spans="1:21" x14ac:dyDescent="0.2">
      <c r="A13" s="6" t="s">
        <v>21</v>
      </c>
      <c r="B13" s="5">
        <v>539</v>
      </c>
      <c r="C13" s="5">
        <v>548</v>
      </c>
      <c r="D13" s="5">
        <v>550</v>
      </c>
      <c r="E13" s="5">
        <v>590</v>
      </c>
      <c r="F13" s="5">
        <v>625</v>
      </c>
      <c r="G13" s="5">
        <v>650</v>
      </c>
      <c r="H13" s="5">
        <v>688</v>
      </c>
      <c r="I13" s="5">
        <v>704</v>
      </c>
      <c r="J13" s="5">
        <v>741</v>
      </c>
      <c r="K13" s="5">
        <v>756</v>
      </c>
      <c r="L13" s="5">
        <v>801</v>
      </c>
      <c r="M13" s="5">
        <v>827</v>
      </c>
      <c r="N13" s="5">
        <f t="shared" ref="N13:S13" si="4">SUM(N14:N16)</f>
        <v>899</v>
      </c>
      <c r="O13" s="5">
        <f t="shared" si="4"/>
        <v>971</v>
      </c>
      <c r="P13" s="5">
        <f t="shared" si="4"/>
        <v>1049</v>
      </c>
      <c r="Q13" s="5">
        <f t="shared" si="4"/>
        <v>1058</v>
      </c>
      <c r="R13" s="5">
        <f t="shared" si="4"/>
        <v>1113</v>
      </c>
      <c r="S13" s="5">
        <f t="shared" si="4"/>
        <v>1184</v>
      </c>
      <c r="T13" s="5">
        <v>1237</v>
      </c>
      <c r="U13" s="5">
        <f>U14+U15+U16</f>
        <v>1308</v>
      </c>
    </row>
    <row r="14" spans="1:21" x14ac:dyDescent="0.2">
      <c r="A14" s="2" t="s">
        <v>22</v>
      </c>
      <c r="B14" s="3">
        <v>164</v>
      </c>
      <c r="C14" s="3">
        <v>161</v>
      </c>
      <c r="D14" s="3">
        <v>155</v>
      </c>
      <c r="E14" s="3">
        <v>160</v>
      </c>
      <c r="F14" s="3">
        <v>170</v>
      </c>
      <c r="G14" s="3">
        <v>171</v>
      </c>
      <c r="H14" s="3">
        <v>176</v>
      </c>
      <c r="I14" s="3">
        <v>177</v>
      </c>
      <c r="J14" s="3">
        <v>182</v>
      </c>
      <c r="K14" s="3">
        <v>176</v>
      </c>
      <c r="L14" s="3">
        <v>174</v>
      </c>
      <c r="M14" s="3">
        <v>164</v>
      </c>
      <c r="N14" s="3">
        <v>167</v>
      </c>
      <c r="O14" s="3">
        <v>167</v>
      </c>
      <c r="P14" s="3">
        <v>157</v>
      </c>
      <c r="Q14" s="3">
        <v>153</v>
      </c>
      <c r="R14" s="3">
        <v>155</v>
      </c>
      <c r="S14" s="3">
        <v>151</v>
      </c>
      <c r="T14" s="3">
        <v>148</v>
      </c>
      <c r="U14" s="3">
        <v>164</v>
      </c>
    </row>
    <row r="15" spans="1:21" x14ac:dyDescent="0.2">
      <c r="A15" s="2" t="s">
        <v>23</v>
      </c>
      <c r="B15" s="3">
        <v>59</v>
      </c>
      <c r="C15" s="3">
        <v>63</v>
      </c>
      <c r="D15" s="3">
        <v>66</v>
      </c>
      <c r="E15" s="3">
        <v>70</v>
      </c>
      <c r="F15" s="3">
        <v>75</v>
      </c>
      <c r="G15" s="3">
        <v>76</v>
      </c>
      <c r="H15" s="3">
        <v>70</v>
      </c>
      <c r="I15" s="3">
        <v>69</v>
      </c>
      <c r="J15" s="3">
        <v>76</v>
      </c>
      <c r="K15" s="3">
        <v>67</v>
      </c>
      <c r="L15" s="3">
        <v>71</v>
      </c>
      <c r="M15" s="3">
        <v>76</v>
      </c>
      <c r="N15" s="3">
        <v>68</v>
      </c>
      <c r="O15" s="3">
        <v>62</v>
      </c>
      <c r="P15" s="3">
        <v>63</v>
      </c>
      <c r="Q15" s="3">
        <v>63</v>
      </c>
      <c r="R15" s="3">
        <v>58</v>
      </c>
      <c r="S15" s="3">
        <v>59</v>
      </c>
      <c r="T15" s="3">
        <v>72</v>
      </c>
      <c r="U15" s="3">
        <v>63</v>
      </c>
    </row>
    <row r="16" spans="1:21" x14ac:dyDescent="0.2">
      <c r="A16" s="2" t="s">
        <v>13</v>
      </c>
      <c r="B16" s="3">
        <v>316</v>
      </c>
      <c r="C16" s="3">
        <v>324</v>
      </c>
      <c r="D16" s="3">
        <v>329</v>
      </c>
      <c r="E16" s="3">
        <v>360</v>
      </c>
      <c r="F16" s="3">
        <v>380</v>
      </c>
      <c r="G16" s="3">
        <v>403</v>
      </c>
      <c r="H16" s="3">
        <v>442</v>
      </c>
      <c r="I16" s="3">
        <v>458</v>
      </c>
      <c r="J16" s="3">
        <v>483</v>
      </c>
      <c r="K16" s="3">
        <v>513</v>
      </c>
      <c r="L16" s="3">
        <v>556</v>
      </c>
      <c r="M16" s="3">
        <v>587</v>
      </c>
      <c r="N16" s="3">
        <v>664</v>
      </c>
      <c r="O16" s="3">
        <v>742</v>
      </c>
      <c r="P16" s="3">
        <v>829</v>
      </c>
      <c r="Q16" s="3">
        <v>842</v>
      </c>
      <c r="R16" s="3">
        <v>900</v>
      </c>
      <c r="S16" s="3">
        <v>974</v>
      </c>
      <c r="T16" s="3">
        <v>1017</v>
      </c>
      <c r="U16" s="3">
        <v>1081</v>
      </c>
    </row>
    <row r="17" spans="1:21" x14ac:dyDescent="0.2">
      <c r="A17" s="6" t="s">
        <v>24</v>
      </c>
      <c r="B17" s="5">
        <v>80</v>
      </c>
      <c r="C17" s="5">
        <v>93</v>
      </c>
      <c r="D17" s="5">
        <v>104</v>
      </c>
      <c r="E17" s="5">
        <v>93</v>
      </c>
      <c r="F17" s="5">
        <v>99</v>
      </c>
      <c r="G17" s="5">
        <v>95</v>
      </c>
      <c r="H17" s="5">
        <v>102</v>
      </c>
      <c r="I17" s="5">
        <v>108</v>
      </c>
      <c r="J17" s="5">
        <v>106</v>
      </c>
      <c r="K17" s="5">
        <v>109</v>
      </c>
      <c r="L17" s="5">
        <v>111</v>
      </c>
      <c r="M17" s="5">
        <v>125</v>
      </c>
      <c r="N17" s="5">
        <f t="shared" ref="N17:S17" si="5">SUM(N18:N20)</f>
        <v>126</v>
      </c>
      <c r="O17" s="5">
        <f t="shared" si="5"/>
        <v>138</v>
      </c>
      <c r="P17" s="5">
        <f t="shared" si="5"/>
        <v>139</v>
      </c>
      <c r="Q17" s="5">
        <f t="shared" si="5"/>
        <v>130</v>
      </c>
      <c r="R17" s="5">
        <f t="shared" si="5"/>
        <v>133</v>
      </c>
      <c r="S17" s="5">
        <f t="shared" si="5"/>
        <v>136</v>
      </c>
      <c r="T17" s="5">
        <f>SUM(T18:T20)</f>
        <v>143</v>
      </c>
      <c r="U17" s="5">
        <f>SUM(U18:U20)</f>
        <v>138</v>
      </c>
    </row>
    <row r="18" spans="1:21" x14ac:dyDescent="0.2">
      <c r="A18" s="2" t="s">
        <v>22</v>
      </c>
      <c r="B18" s="3">
        <v>4</v>
      </c>
      <c r="C18" s="3">
        <v>5</v>
      </c>
      <c r="D18" s="3">
        <v>5</v>
      </c>
      <c r="E18" s="3">
        <v>6</v>
      </c>
      <c r="F18" s="3">
        <v>4</v>
      </c>
      <c r="G18" s="3">
        <v>6</v>
      </c>
      <c r="H18" s="3">
        <v>6</v>
      </c>
      <c r="I18" s="3">
        <v>6</v>
      </c>
      <c r="J18" s="3">
        <v>5</v>
      </c>
      <c r="K18" s="3">
        <v>8</v>
      </c>
      <c r="L18" s="3">
        <v>9</v>
      </c>
      <c r="M18" s="3">
        <v>9</v>
      </c>
      <c r="N18" s="3">
        <v>8</v>
      </c>
      <c r="O18" s="3">
        <v>9</v>
      </c>
      <c r="P18" s="3">
        <v>9</v>
      </c>
      <c r="Q18" s="3">
        <v>11</v>
      </c>
      <c r="R18" s="3">
        <v>8</v>
      </c>
      <c r="S18" s="3">
        <v>7</v>
      </c>
      <c r="T18" s="3">
        <v>7</v>
      </c>
      <c r="U18" s="3">
        <v>7</v>
      </c>
    </row>
    <row r="19" spans="1:21" x14ac:dyDescent="0.2">
      <c r="A19" s="2" t="s">
        <v>23</v>
      </c>
      <c r="B19" s="3">
        <v>7</v>
      </c>
      <c r="C19" s="3">
        <v>9</v>
      </c>
      <c r="D19" s="3">
        <v>8</v>
      </c>
      <c r="E19" s="3">
        <v>6</v>
      </c>
      <c r="F19" s="3">
        <v>6</v>
      </c>
      <c r="G19" s="3">
        <v>1</v>
      </c>
      <c r="H19" s="3">
        <v>2</v>
      </c>
      <c r="I19" s="3">
        <v>4</v>
      </c>
      <c r="J19" s="3">
        <v>4</v>
      </c>
      <c r="K19" s="3">
        <v>3</v>
      </c>
      <c r="L19" s="3">
        <v>3</v>
      </c>
      <c r="M19" s="3">
        <v>4</v>
      </c>
      <c r="N19" s="3">
        <v>4</v>
      </c>
      <c r="O19" s="3">
        <v>4</v>
      </c>
      <c r="P19" s="3">
        <v>5</v>
      </c>
      <c r="Q19" s="3">
        <v>4</v>
      </c>
      <c r="R19" s="3">
        <v>3</v>
      </c>
      <c r="S19" s="3">
        <v>3</v>
      </c>
      <c r="T19" s="3">
        <v>3</v>
      </c>
      <c r="U19" s="3">
        <v>3</v>
      </c>
    </row>
    <row r="20" spans="1:21" x14ac:dyDescent="0.2">
      <c r="A20" s="2" t="s">
        <v>13</v>
      </c>
      <c r="B20" s="3">
        <v>69</v>
      </c>
      <c r="C20" s="3">
        <v>79</v>
      </c>
      <c r="D20" s="3">
        <v>91</v>
      </c>
      <c r="E20" s="3">
        <v>81</v>
      </c>
      <c r="F20" s="3">
        <v>89</v>
      </c>
      <c r="G20" s="3">
        <v>88</v>
      </c>
      <c r="H20" s="3">
        <v>94</v>
      </c>
      <c r="I20" s="3">
        <v>98</v>
      </c>
      <c r="J20" s="3">
        <v>97</v>
      </c>
      <c r="K20" s="3">
        <v>98</v>
      </c>
      <c r="L20" s="3">
        <v>99</v>
      </c>
      <c r="M20" s="3">
        <v>112</v>
      </c>
      <c r="N20" s="3">
        <v>114</v>
      </c>
      <c r="O20" s="3">
        <v>125</v>
      </c>
      <c r="P20" s="3">
        <v>125</v>
      </c>
      <c r="Q20" s="3">
        <v>115</v>
      </c>
      <c r="R20" s="3">
        <v>122</v>
      </c>
      <c r="S20" s="3">
        <v>126</v>
      </c>
      <c r="T20" s="3">
        <v>133</v>
      </c>
      <c r="U20" s="3">
        <v>128</v>
      </c>
    </row>
    <row r="21" spans="1:21" x14ac:dyDescent="0.2">
      <c r="A21" s="7" t="s">
        <v>16</v>
      </c>
      <c r="B21" s="10">
        <v>1988</v>
      </c>
      <c r="C21" s="10">
        <v>2069</v>
      </c>
      <c r="D21" s="10">
        <v>2138</v>
      </c>
      <c r="E21" s="10">
        <v>2189</v>
      </c>
      <c r="F21" s="10">
        <v>2196</v>
      </c>
      <c r="G21" s="10">
        <v>2271</v>
      </c>
      <c r="H21" s="10">
        <v>2371</v>
      </c>
      <c r="I21" s="10">
        <v>2451</v>
      </c>
      <c r="J21" s="10">
        <v>2599</v>
      </c>
      <c r="K21" s="10">
        <v>2612</v>
      </c>
      <c r="L21" s="10">
        <v>2720</v>
      </c>
      <c r="M21" s="10">
        <v>2738</v>
      </c>
      <c r="N21" s="10">
        <f t="shared" ref="N21:R29" si="6">N3+N12</f>
        <v>2700</v>
      </c>
      <c r="O21" s="10">
        <f t="shared" si="6"/>
        <v>2786</v>
      </c>
      <c r="P21" s="10">
        <f t="shared" si="6"/>
        <v>2825</v>
      </c>
      <c r="Q21" s="10">
        <f t="shared" si="6"/>
        <v>2866</v>
      </c>
      <c r="R21" s="10">
        <f t="shared" si="6"/>
        <v>2918</v>
      </c>
      <c r="S21" s="10">
        <v>3029</v>
      </c>
      <c r="T21" s="10">
        <v>3139</v>
      </c>
      <c r="U21" s="10">
        <f>U22+U26</f>
        <v>3261</v>
      </c>
    </row>
    <row r="22" spans="1:21" x14ac:dyDescent="0.2">
      <c r="A22" s="6" t="s">
        <v>10</v>
      </c>
      <c r="B22" s="5">
        <v>1368</v>
      </c>
      <c r="C22" s="5">
        <v>1395</v>
      </c>
      <c r="D22" s="5">
        <v>1428</v>
      </c>
      <c r="E22" s="5">
        <v>1481</v>
      </c>
      <c r="F22" s="5">
        <v>1517</v>
      </c>
      <c r="G22" s="5">
        <v>1551</v>
      </c>
      <c r="H22" s="5">
        <v>1631</v>
      </c>
      <c r="I22" s="5">
        <v>1698</v>
      </c>
      <c r="J22" s="5">
        <v>1803</v>
      </c>
      <c r="K22" s="5">
        <v>1812</v>
      </c>
      <c r="L22" s="5">
        <v>1862</v>
      </c>
      <c r="M22" s="5">
        <v>1894</v>
      </c>
      <c r="N22" s="5">
        <f t="shared" si="6"/>
        <v>1939</v>
      </c>
      <c r="O22" s="5">
        <f t="shared" si="6"/>
        <v>1987</v>
      </c>
      <c r="P22" s="5">
        <f t="shared" si="6"/>
        <v>2070</v>
      </c>
      <c r="Q22" s="5">
        <f t="shared" si="6"/>
        <v>2086</v>
      </c>
      <c r="R22" s="5">
        <f t="shared" si="6"/>
        <v>2148</v>
      </c>
      <c r="S22" s="5">
        <v>2230</v>
      </c>
      <c r="T22" s="5">
        <v>2311</v>
      </c>
      <c r="U22" s="5">
        <v>2433</v>
      </c>
    </row>
    <row r="23" spans="1:21" x14ac:dyDescent="0.2">
      <c r="A23" s="2" t="s">
        <v>11</v>
      </c>
      <c r="B23" s="3">
        <v>656</v>
      </c>
      <c r="C23" s="3">
        <v>648</v>
      </c>
      <c r="D23" s="3">
        <v>641</v>
      </c>
      <c r="E23" s="3">
        <v>666</v>
      </c>
      <c r="F23" s="3">
        <v>678</v>
      </c>
      <c r="G23" s="3">
        <v>687</v>
      </c>
      <c r="H23" s="3">
        <v>695</v>
      </c>
      <c r="I23" s="3">
        <v>713</v>
      </c>
      <c r="J23" s="3">
        <v>739</v>
      </c>
      <c r="K23" s="3">
        <v>727</v>
      </c>
      <c r="L23" s="3">
        <v>715</v>
      </c>
      <c r="M23" s="3">
        <v>709</v>
      </c>
      <c r="N23" s="3">
        <f t="shared" si="6"/>
        <v>716</v>
      </c>
      <c r="O23" s="3">
        <f t="shared" si="6"/>
        <v>728</v>
      </c>
      <c r="P23" s="3">
        <f t="shared" si="6"/>
        <v>753</v>
      </c>
      <c r="Q23" s="3">
        <f t="shared" si="6"/>
        <v>765</v>
      </c>
      <c r="R23" s="3">
        <v>755</v>
      </c>
      <c r="S23" s="3">
        <v>751</v>
      </c>
      <c r="T23" s="3">
        <v>740</v>
      </c>
      <c r="U23" s="3">
        <v>748</v>
      </c>
    </row>
    <row r="24" spans="1:21" x14ac:dyDescent="0.2">
      <c r="A24" s="2" t="s">
        <v>12</v>
      </c>
      <c r="B24" s="3">
        <v>185</v>
      </c>
      <c r="C24" s="3">
        <v>207</v>
      </c>
      <c r="D24" s="3">
        <v>215</v>
      </c>
      <c r="E24" s="3">
        <v>205</v>
      </c>
      <c r="F24" s="3">
        <v>201</v>
      </c>
      <c r="G24" s="3">
        <v>198</v>
      </c>
      <c r="H24" s="3">
        <v>217</v>
      </c>
      <c r="I24" s="3">
        <v>236</v>
      </c>
      <c r="J24" s="3">
        <v>287</v>
      </c>
      <c r="K24" s="3">
        <v>283</v>
      </c>
      <c r="L24" s="3">
        <v>292</v>
      </c>
      <c r="M24" s="3">
        <v>291</v>
      </c>
      <c r="N24" s="3">
        <f t="shared" si="6"/>
        <v>270</v>
      </c>
      <c r="O24" s="3">
        <f t="shared" si="6"/>
        <v>213</v>
      </c>
      <c r="P24" s="3">
        <f t="shared" si="6"/>
        <v>196</v>
      </c>
      <c r="Q24" s="3">
        <f t="shared" si="6"/>
        <v>178</v>
      </c>
      <c r="R24" s="3">
        <v>173</v>
      </c>
      <c r="S24" s="3">
        <v>170</v>
      </c>
      <c r="T24" s="3">
        <v>203</v>
      </c>
      <c r="U24" s="3">
        <v>248</v>
      </c>
    </row>
    <row r="25" spans="1:21" x14ac:dyDescent="0.2">
      <c r="A25" s="2" t="s">
        <v>13</v>
      </c>
      <c r="B25" s="3">
        <v>527</v>
      </c>
      <c r="C25" s="3">
        <v>540</v>
      </c>
      <c r="D25" s="3">
        <v>572</v>
      </c>
      <c r="E25" s="3">
        <v>610</v>
      </c>
      <c r="F25" s="3">
        <v>638</v>
      </c>
      <c r="G25" s="3">
        <v>666</v>
      </c>
      <c r="H25" s="3">
        <v>719</v>
      </c>
      <c r="I25" s="3">
        <v>749</v>
      </c>
      <c r="J25" s="3">
        <v>777</v>
      </c>
      <c r="K25" s="3">
        <v>802</v>
      </c>
      <c r="L25" s="3">
        <v>855</v>
      </c>
      <c r="M25" s="3">
        <v>894</v>
      </c>
      <c r="N25" s="3">
        <f t="shared" si="6"/>
        <v>953</v>
      </c>
      <c r="O25" s="3">
        <f t="shared" si="6"/>
        <v>1046</v>
      </c>
      <c r="P25" s="3">
        <f t="shared" si="6"/>
        <v>1121</v>
      </c>
      <c r="Q25" s="3">
        <f t="shared" si="6"/>
        <v>1143</v>
      </c>
      <c r="R25" s="3">
        <v>1220</v>
      </c>
      <c r="S25" s="3">
        <v>1309</v>
      </c>
      <c r="T25" s="3">
        <v>1368</v>
      </c>
      <c r="U25" s="3">
        <v>1437</v>
      </c>
    </row>
    <row r="26" spans="1:21" x14ac:dyDescent="0.2">
      <c r="A26" s="6" t="s">
        <v>14</v>
      </c>
      <c r="B26" s="5">
        <v>620</v>
      </c>
      <c r="C26" s="5">
        <v>674</v>
      </c>
      <c r="D26" s="5">
        <v>710</v>
      </c>
      <c r="E26" s="5">
        <v>708</v>
      </c>
      <c r="F26" s="5">
        <v>679</v>
      </c>
      <c r="G26" s="5">
        <v>720</v>
      </c>
      <c r="H26" s="5">
        <v>740</v>
      </c>
      <c r="I26" s="5">
        <v>753</v>
      </c>
      <c r="J26" s="5">
        <v>796</v>
      </c>
      <c r="K26" s="5">
        <v>800</v>
      </c>
      <c r="L26" s="5">
        <v>858</v>
      </c>
      <c r="M26" s="5">
        <v>844</v>
      </c>
      <c r="N26" s="5">
        <f t="shared" si="6"/>
        <v>761</v>
      </c>
      <c r="O26" s="5">
        <f t="shared" si="6"/>
        <v>799</v>
      </c>
      <c r="P26" s="5">
        <f t="shared" si="6"/>
        <v>755</v>
      </c>
      <c r="Q26" s="5">
        <f t="shared" si="6"/>
        <v>780</v>
      </c>
      <c r="R26" s="5">
        <f t="shared" si="6"/>
        <v>770</v>
      </c>
      <c r="S26" s="5">
        <v>799</v>
      </c>
      <c r="T26" s="5">
        <v>828</v>
      </c>
      <c r="U26" s="5">
        <v>828</v>
      </c>
    </row>
    <row r="27" spans="1:21" x14ac:dyDescent="0.2">
      <c r="A27" s="2" t="s">
        <v>11</v>
      </c>
      <c r="B27" s="3">
        <v>16</v>
      </c>
      <c r="C27" s="3">
        <v>21</v>
      </c>
      <c r="D27" s="3">
        <v>22</v>
      </c>
      <c r="E27" s="3">
        <v>22</v>
      </c>
      <c r="F27" s="3">
        <v>17</v>
      </c>
      <c r="G27" s="3">
        <v>22</v>
      </c>
      <c r="H27" s="3">
        <v>21</v>
      </c>
      <c r="I27" s="3">
        <v>21</v>
      </c>
      <c r="J27" s="3">
        <v>28</v>
      </c>
      <c r="K27" s="3">
        <v>27</v>
      </c>
      <c r="L27" s="3">
        <v>33</v>
      </c>
      <c r="M27" s="3">
        <v>31</v>
      </c>
      <c r="N27" s="3">
        <f t="shared" si="6"/>
        <v>33</v>
      </c>
      <c r="O27" s="3">
        <f t="shared" si="6"/>
        <v>37</v>
      </c>
      <c r="P27" s="3">
        <f t="shared" si="6"/>
        <v>32</v>
      </c>
      <c r="Q27" s="3">
        <f t="shared" si="6"/>
        <v>30</v>
      </c>
      <c r="R27" s="3">
        <v>22</v>
      </c>
      <c r="S27" s="3">
        <v>23</v>
      </c>
      <c r="T27" s="3">
        <v>24</v>
      </c>
      <c r="U27" s="3">
        <v>23</v>
      </c>
    </row>
    <row r="28" spans="1:21" x14ac:dyDescent="0.2">
      <c r="A28" s="2" t="s">
        <v>12</v>
      </c>
      <c r="B28" s="3">
        <v>19</v>
      </c>
      <c r="C28" s="3">
        <v>21</v>
      </c>
      <c r="D28" s="3">
        <v>20</v>
      </c>
      <c r="E28" s="3">
        <v>21</v>
      </c>
      <c r="F28" s="3">
        <v>19</v>
      </c>
      <c r="G28" s="3">
        <v>16</v>
      </c>
      <c r="H28" s="3">
        <v>14</v>
      </c>
      <c r="I28" s="3">
        <v>13</v>
      </c>
      <c r="J28" s="3">
        <v>11</v>
      </c>
      <c r="K28" s="3">
        <v>12</v>
      </c>
      <c r="L28" s="3">
        <v>9</v>
      </c>
      <c r="M28" s="3">
        <v>14</v>
      </c>
      <c r="N28" s="3">
        <f t="shared" si="6"/>
        <v>9</v>
      </c>
      <c r="O28" s="3">
        <f t="shared" si="6"/>
        <v>12</v>
      </c>
      <c r="P28" s="3">
        <f t="shared" si="6"/>
        <v>7</v>
      </c>
      <c r="Q28" s="3">
        <f t="shared" si="6"/>
        <v>6</v>
      </c>
      <c r="R28" s="3">
        <v>7</v>
      </c>
      <c r="S28" s="3">
        <v>5</v>
      </c>
      <c r="T28" s="3">
        <v>4</v>
      </c>
      <c r="U28" s="3">
        <v>4</v>
      </c>
    </row>
    <row r="29" spans="1:21" x14ac:dyDescent="0.2">
      <c r="A29" s="2" t="s">
        <v>13</v>
      </c>
      <c r="B29" s="3">
        <v>585</v>
      </c>
      <c r="C29" s="3">
        <v>632</v>
      </c>
      <c r="D29" s="3">
        <v>668</v>
      </c>
      <c r="E29" s="3">
        <v>665</v>
      </c>
      <c r="F29" s="3">
        <v>643</v>
      </c>
      <c r="G29" s="3">
        <v>682</v>
      </c>
      <c r="H29" s="3">
        <v>705</v>
      </c>
      <c r="I29" s="3">
        <v>719</v>
      </c>
      <c r="J29" s="3">
        <v>757</v>
      </c>
      <c r="K29" s="3">
        <v>761</v>
      </c>
      <c r="L29" s="3">
        <v>816</v>
      </c>
      <c r="M29" s="3">
        <v>799</v>
      </c>
      <c r="N29" s="3">
        <f t="shared" si="6"/>
        <v>719</v>
      </c>
      <c r="O29" s="3">
        <f t="shared" si="6"/>
        <v>750</v>
      </c>
      <c r="P29" s="3">
        <f t="shared" si="6"/>
        <v>716</v>
      </c>
      <c r="Q29" s="3">
        <f t="shared" si="6"/>
        <v>744</v>
      </c>
      <c r="R29" s="3">
        <v>741</v>
      </c>
      <c r="S29" s="3">
        <v>771</v>
      </c>
      <c r="T29" s="3">
        <v>800</v>
      </c>
      <c r="U29" s="3">
        <v>801</v>
      </c>
    </row>
    <row r="30" spans="1:21" x14ac:dyDescent="0.2">
      <c r="A30" s="8" t="s">
        <v>17</v>
      </c>
      <c r="B30" s="10">
        <v>876</v>
      </c>
      <c r="C30" s="10">
        <v>897</v>
      </c>
      <c r="D30" s="10">
        <v>898</v>
      </c>
      <c r="E30" s="10">
        <v>914</v>
      </c>
      <c r="F30" s="10">
        <v>915</v>
      </c>
      <c r="G30" s="10">
        <v>923</v>
      </c>
      <c r="H30" s="10">
        <v>947</v>
      </c>
      <c r="I30" s="10">
        <v>983</v>
      </c>
      <c r="J30" s="10">
        <v>1065</v>
      </c>
      <c r="K30" s="10">
        <v>1049</v>
      </c>
      <c r="L30" s="10">
        <v>1049</v>
      </c>
      <c r="M30" s="10">
        <v>1045</v>
      </c>
      <c r="N30" s="10">
        <v>1028</v>
      </c>
      <c r="O30" s="10">
        <v>990</v>
      </c>
      <c r="P30" s="10">
        <v>988</v>
      </c>
      <c r="Q30" s="10">
        <v>979</v>
      </c>
      <c r="R30" s="10">
        <v>957</v>
      </c>
      <c r="S30" s="10">
        <v>949</v>
      </c>
      <c r="T30" s="10">
        <v>971</v>
      </c>
      <c r="U30" s="10">
        <f>U31+U32</f>
        <v>1023</v>
      </c>
    </row>
    <row r="31" spans="1:21" x14ac:dyDescent="0.2">
      <c r="A31" s="9" t="s">
        <v>10</v>
      </c>
      <c r="B31" s="3">
        <v>841</v>
      </c>
      <c r="C31" s="3">
        <v>855</v>
      </c>
      <c r="D31" s="3">
        <v>856</v>
      </c>
      <c r="E31" s="3">
        <v>871</v>
      </c>
      <c r="F31" s="3">
        <v>879</v>
      </c>
      <c r="G31" s="3">
        <v>885</v>
      </c>
      <c r="H31" s="3">
        <v>912</v>
      </c>
      <c r="I31" s="3">
        <v>949</v>
      </c>
      <c r="J31" s="3">
        <v>1026</v>
      </c>
      <c r="K31" s="3">
        <v>1010</v>
      </c>
      <c r="L31" s="3">
        <v>1007</v>
      </c>
      <c r="M31" s="3">
        <v>1000</v>
      </c>
      <c r="N31" s="3">
        <f>N5+N6+N14+N15</f>
        <v>986</v>
      </c>
      <c r="O31" s="3">
        <f>O5+O6+O14+O15</f>
        <v>941</v>
      </c>
      <c r="P31" s="3">
        <f>P5+P6+P14+P15</f>
        <v>949</v>
      </c>
      <c r="Q31" s="3">
        <f>Q5+Q6+Q14+Q15</f>
        <v>943</v>
      </c>
      <c r="R31" s="3">
        <v>928</v>
      </c>
      <c r="S31" s="3">
        <v>921</v>
      </c>
      <c r="T31" s="3">
        <v>943</v>
      </c>
      <c r="U31" s="3">
        <v>996</v>
      </c>
    </row>
    <row r="32" spans="1:21" x14ac:dyDescent="0.2">
      <c r="A32" s="9" t="s">
        <v>14</v>
      </c>
      <c r="B32" s="3">
        <v>35</v>
      </c>
      <c r="C32" s="3">
        <v>42</v>
      </c>
      <c r="D32" s="3">
        <v>42</v>
      </c>
      <c r="E32" s="3">
        <v>43</v>
      </c>
      <c r="F32" s="3">
        <v>36</v>
      </c>
      <c r="G32" s="3">
        <v>38</v>
      </c>
      <c r="H32" s="3">
        <v>35</v>
      </c>
      <c r="I32" s="3">
        <v>34</v>
      </c>
      <c r="J32" s="3">
        <v>39</v>
      </c>
      <c r="K32" s="3">
        <v>39</v>
      </c>
      <c r="L32" s="3">
        <v>42</v>
      </c>
      <c r="M32" s="3">
        <v>45</v>
      </c>
      <c r="N32" s="3">
        <f>N9+N10+N18+N19</f>
        <v>42</v>
      </c>
      <c r="O32" s="3">
        <f>O9+O10+O18+O19</f>
        <v>49</v>
      </c>
      <c r="P32" s="3">
        <f>P9+P10+P18+P19</f>
        <v>39</v>
      </c>
      <c r="Q32" s="3">
        <f>Q9+Q10+Q18+Q19</f>
        <v>36</v>
      </c>
      <c r="R32" s="3">
        <v>29</v>
      </c>
      <c r="S32" s="3">
        <v>28</v>
      </c>
      <c r="T32" s="3">
        <v>28</v>
      </c>
      <c r="U32" s="3">
        <v>27</v>
      </c>
    </row>
    <row r="33" spans="1:21" ht="22.5" customHeight="1" x14ac:dyDescent="0.2">
      <c r="A33" s="13" t="s">
        <v>18</v>
      </c>
      <c r="B33" s="5">
        <v>852.66666666666674</v>
      </c>
      <c r="C33" s="5">
        <v>869</v>
      </c>
      <c r="D33" s="5">
        <v>870</v>
      </c>
      <c r="E33" s="5">
        <v>885.33333333333337</v>
      </c>
      <c r="F33" s="5">
        <v>891</v>
      </c>
      <c r="G33" s="5">
        <v>897.66666666666674</v>
      </c>
      <c r="H33" s="5">
        <v>923.66666666666663</v>
      </c>
      <c r="I33" s="5">
        <v>960.33333333333337</v>
      </c>
      <c r="J33" s="5">
        <v>1039</v>
      </c>
      <c r="K33" s="5">
        <v>1023</v>
      </c>
      <c r="L33" s="5">
        <v>1021</v>
      </c>
      <c r="M33" s="5">
        <v>1015</v>
      </c>
      <c r="N33" s="5">
        <f t="shared" ref="N33:R33" si="7">N31+N32/3</f>
        <v>1000</v>
      </c>
      <c r="O33" s="5">
        <f t="shared" si="7"/>
        <v>957.33333333333337</v>
      </c>
      <c r="P33" s="5">
        <f t="shared" si="7"/>
        <v>962</v>
      </c>
      <c r="Q33" s="5">
        <f t="shared" si="7"/>
        <v>955</v>
      </c>
      <c r="R33" s="5">
        <f t="shared" si="7"/>
        <v>937.66666666666663</v>
      </c>
      <c r="S33" s="5">
        <f>S31+S32/3</f>
        <v>930.33333333333337</v>
      </c>
      <c r="T33" s="5">
        <f>T31+T32/3</f>
        <v>952.33333333333337</v>
      </c>
      <c r="U33" s="5">
        <f>U31+U32/3</f>
        <v>1005</v>
      </c>
    </row>
    <row r="34" spans="1:21" ht="84" customHeight="1" x14ac:dyDescent="0.2">
      <c r="A34" s="15" t="s">
        <v>31</v>
      </c>
      <c r="B34" s="15"/>
      <c r="C34" s="15"/>
      <c r="D34" s="15"/>
      <c r="E34" s="15"/>
      <c r="F34" s="15"/>
      <c r="G34" s="15"/>
      <c r="H34" s="15"/>
      <c r="I34" s="15"/>
      <c r="J34" s="15"/>
      <c r="K34" s="15"/>
      <c r="L34" s="15"/>
      <c r="M34" s="15"/>
      <c r="N34" s="15"/>
      <c r="O34" s="15"/>
      <c r="P34" s="15"/>
      <c r="Q34" s="15"/>
    </row>
  </sheetData>
  <sheetProtection algorithmName="SHA-512" hashValue="H77jFQYaRjeV53iAx+QC2WN7OhJ61h0LQ16uhplfA1tKYLNN/EoZUg1l4GczyNcIrzL5NoEq3kq0AKa5My5Gzg==" saltValue="EPHx+kzge+OSDx+irS0d7g==" spinCount="100000" sheet="1" objects="1" scenarios="1"/>
  <mergeCells count="2">
    <mergeCell ref="A1:Q1"/>
    <mergeCell ref="A34:Q34"/>
  </mergeCells>
  <phoneticPr fontId="5" type="noConversion"/>
  <pageMargins left="0.7" right="0.7" top="0.75" bottom="0.75" header="0.3" footer="0.3"/>
  <pageSetup scale="81" orientation="landscape" r:id="rId1"/>
  <headerFooter>
    <oddHeader>&amp;L&amp;G&amp;R&amp;"Arial,Bold"&amp;14Fact Book&amp;"Arial,Regular"
&amp;12 2025-26</oddHeader>
    <oddFooter>&amp;L&amp;"Arial,Regular"&amp;9Prepared by the Office of Institutional Research, Planning &amp;&amp; Effectiveness, March 12, 2026</oddFoot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Faculty Headcount Trend</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Braden J Hosch</dc:creator>
  <cp:lastModifiedBy>Christina Happonen</cp:lastModifiedBy>
  <cp:lastPrinted>2023-05-05T19:12:31Z</cp:lastPrinted>
  <dcterms:created xsi:type="dcterms:W3CDTF">2015-04-20T19:21:38Z</dcterms:created>
  <dcterms:modified xsi:type="dcterms:W3CDTF">2026-03-18T19:44:12Z</dcterms:modified>
</cp:coreProperties>
</file>