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0EE32DB2-1AB7-415D-9E40-DC8F64B637A8}" xr6:coauthVersionLast="47" xr6:coauthVersionMax="47" xr10:uidLastSave="{00000000-0000-0000-0000-000000000000}"/>
  <workbookProtection workbookAlgorithmName="SHA-512" workbookHashValue="1AZ1IG3+IsfEgdCXkrSztuqVk4vRoBR6r9AQkBqPcIREV7dslhpAUDj4R701p2woqmD1NLkpWdfl0ooNl5e/xQ==" workbookSaltValue="swgwKY48Wqj93iNeDYP8Mg==" workbookSpinCount="100000" lockStructure="1"/>
  <bookViews>
    <workbookView xWindow="34290" yWindow="-1550" windowWidth="38620" windowHeight="21100" activeTab="2" xr2:uid="{00000000-000D-0000-FFFF-FFFF00000000}"/>
  </bookViews>
  <sheets>
    <sheet name="Total Employees RaceEthn" sheetId="1" r:id="rId1"/>
    <sheet name="FT Employees RaceEthn" sheetId="9" r:id="rId2"/>
    <sheet name="PT Employees RaceEthn"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0" l="1"/>
  <c r="U28" i="10" s="1"/>
  <c r="U30" i="10"/>
  <c r="U29" i="10"/>
  <c r="U22" i="10"/>
  <c r="U21" i="10"/>
  <c r="U20" i="10"/>
  <c r="U19" i="10"/>
  <c r="U18" i="10"/>
  <c r="U17" i="10"/>
  <c r="U16" i="10"/>
  <c r="U15" i="10"/>
  <c r="U14" i="10"/>
  <c r="U3" i="9"/>
  <c r="U30" i="9" s="1"/>
  <c r="U3" i="1"/>
  <c r="U30" i="1" s="1"/>
  <c r="U26" i="1"/>
  <c r="U25" i="1"/>
  <c r="U22" i="1"/>
  <c r="U21" i="1"/>
  <c r="U19" i="1"/>
  <c r="U18" i="1"/>
  <c r="U17" i="1"/>
  <c r="U16" i="1"/>
  <c r="U15" i="1"/>
  <c r="U14" i="1"/>
  <c r="T30" i="10"/>
  <c r="T29" i="10"/>
  <c r="T28" i="10"/>
  <c r="T27" i="10"/>
  <c r="T26" i="10"/>
  <c r="T25" i="10"/>
  <c r="T24" i="10"/>
  <c r="T22" i="10"/>
  <c r="T21" i="10"/>
  <c r="T20" i="10"/>
  <c r="T19" i="10"/>
  <c r="T18" i="10"/>
  <c r="T17" i="10"/>
  <c r="T16" i="10"/>
  <c r="T15" i="10"/>
  <c r="T14" i="10"/>
  <c r="T30" i="9"/>
  <c r="T29" i="9"/>
  <c r="T28" i="9"/>
  <c r="T27" i="9"/>
  <c r="T26" i="9"/>
  <c r="T25" i="9"/>
  <c r="T24" i="9"/>
  <c r="T22" i="9"/>
  <c r="T21" i="9"/>
  <c r="T20" i="9"/>
  <c r="T19" i="9"/>
  <c r="T18" i="9"/>
  <c r="T17" i="9"/>
  <c r="T16" i="9"/>
  <c r="T15" i="9"/>
  <c r="T14" i="9"/>
  <c r="T30" i="1"/>
  <c r="T29" i="1"/>
  <c r="T28" i="1"/>
  <c r="T27" i="1"/>
  <c r="T26" i="1"/>
  <c r="T25" i="1"/>
  <c r="T24" i="1"/>
  <c r="T22" i="1"/>
  <c r="T21" i="1"/>
  <c r="T20" i="1"/>
  <c r="T19" i="1"/>
  <c r="T18" i="1"/>
  <c r="T17" i="1"/>
  <c r="T16" i="1"/>
  <c r="T15" i="1"/>
  <c r="T14" i="1"/>
  <c r="R25" i="10"/>
  <c r="S25" i="10"/>
  <c r="R26" i="10"/>
  <c r="S26" i="10"/>
  <c r="R27" i="10"/>
  <c r="S27" i="10"/>
  <c r="R28" i="10"/>
  <c r="S28" i="10"/>
  <c r="R29" i="10"/>
  <c r="S29" i="10"/>
  <c r="R30" i="10"/>
  <c r="S30" i="10"/>
  <c r="R24" i="10"/>
  <c r="S24" i="10"/>
  <c r="R15" i="10"/>
  <c r="S15" i="10"/>
  <c r="R16" i="10"/>
  <c r="S16" i="10"/>
  <c r="R17" i="10"/>
  <c r="S17" i="10"/>
  <c r="R18" i="10"/>
  <c r="S18" i="10"/>
  <c r="R19" i="10"/>
  <c r="S19" i="10"/>
  <c r="R20" i="10"/>
  <c r="S20" i="10"/>
  <c r="R21" i="10"/>
  <c r="S21" i="10"/>
  <c r="R22" i="10"/>
  <c r="S22" i="10"/>
  <c r="R14" i="10"/>
  <c r="S14" i="10"/>
  <c r="R25" i="9"/>
  <c r="S25" i="9"/>
  <c r="R26" i="9"/>
  <c r="S26" i="9"/>
  <c r="R27" i="9"/>
  <c r="S27" i="9"/>
  <c r="R28" i="9"/>
  <c r="S28" i="9"/>
  <c r="R29" i="9"/>
  <c r="S29" i="9"/>
  <c r="R30" i="9"/>
  <c r="S30" i="9"/>
  <c r="R24" i="9"/>
  <c r="S24" i="9"/>
  <c r="R15" i="9"/>
  <c r="S15" i="9"/>
  <c r="R16" i="9"/>
  <c r="S16" i="9"/>
  <c r="R17" i="9"/>
  <c r="S17" i="9"/>
  <c r="R18" i="9"/>
  <c r="S18" i="9"/>
  <c r="R19" i="9"/>
  <c r="S19" i="9"/>
  <c r="R20" i="9"/>
  <c r="S20" i="9"/>
  <c r="R21" i="9"/>
  <c r="S21" i="9"/>
  <c r="R22" i="9"/>
  <c r="S22" i="9"/>
  <c r="R14" i="9"/>
  <c r="S14" i="9"/>
  <c r="S25" i="1"/>
  <c r="S26" i="1"/>
  <c r="S27" i="1"/>
  <c r="S28" i="1"/>
  <c r="S29" i="1"/>
  <c r="S30" i="1"/>
  <c r="R25" i="1"/>
  <c r="R26" i="1"/>
  <c r="R27" i="1"/>
  <c r="R28" i="1"/>
  <c r="R29" i="1"/>
  <c r="R30" i="1"/>
  <c r="R24" i="1"/>
  <c r="S24" i="1"/>
  <c r="S15" i="1"/>
  <c r="S16" i="1"/>
  <c r="S17" i="1"/>
  <c r="S18" i="1"/>
  <c r="S19" i="1"/>
  <c r="S20" i="1"/>
  <c r="S21" i="1"/>
  <c r="S22" i="1"/>
  <c r="R15" i="1"/>
  <c r="R16" i="1"/>
  <c r="R17" i="1"/>
  <c r="R18" i="1"/>
  <c r="R19" i="1"/>
  <c r="R20" i="1"/>
  <c r="R21" i="1"/>
  <c r="R22" i="1"/>
  <c r="R14" i="1"/>
  <c r="S14" i="1"/>
  <c r="Q30" i="10"/>
  <c r="P30" i="10"/>
  <c r="O30" i="10"/>
  <c r="N30" i="10"/>
  <c r="M30" i="10"/>
  <c r="L30" i="10"/>
  <c r="K30" i="10"/>
  <c r="J30" i="10"/>
  <c r="I30" i="10"/>
  <c r="H30" i="10"/>
  <c r="G30" i="10"/>
  <c r="F30" i="10"/>
  <c r="E30" i="10"/>
  <c r="D30" i="10"/>
  <c r="C30" i="10"/>
  <c r="B30" i="10"/>
  <c r="Q29" i="10"/>
  <c r="P29" i="10"/>
  <c r="O29" i="10"/>
  <c r="N29" i="10"/>
  <c r="M29" i="10"/>
  <c r="L29" i="10"/>
  <c r="K29" i="10"/>
  <c r="J29" i="10"/>
  <c r="I29" i="10"/>
  <c r="H29" i="10"/>
  <c r="G29" i="10"/>
  <c r="F29" i="10"/>
  <c r="E29" i="10"/>
  <c r="D29" i="10"/>
  <c r="C29" i="10"/>
  <c r="B29" i="10"/>
  <c r="Q28" i="10"/>
  <c r="P28" i="10"/>
  <c r="O28" i="10"/>
  <c r="N28" i="10"/>
  <c r="M28" i="10"/>
  <c r="L28" i="10"/>
  <c r="K28" i="10"/>
  <c r="J28" i="10"/>
  <c r="I28" i="10"/>
  <c r="H28" i="10"/>
  <c r="G28" i="10"/>
  <c r="F28" i="10"/>
  <c r="E28" i="10"/>
  <c r="D28" i="10"/>
  <c r="C28" i="10"/>
  <c r="B28" i="10"/>
  <c r="Q27" i="10"/>
  <c r="P27" i="10"/>
  <c r="O27" i="10"/>
  <c r="N27" i="10"/>
  <c r="M27" i="10"/>
  <c r="L27" i="10"/>
  <c r="K27" i="10"/>
  <c r="J27" i="10"/>
  <c r="I27" i="10"/>
  <c r="H27" i="10"/>
  <c r="G27" i="10"/>
  <c r="F27" i="10"/>
  <c r="E27" i="10"/>
  <c r="D27" i="10"/>
  <c r="C27" i="10"/>
  <c r="B27" i="10"/>
  <c r="Q26" i="10"/>
  <c r="P26" i="10"/>
  <c r="O26" i="10"/>
  <c r="N26" i="10"/>
  <c r="M26" i="10"/>
  <c r="L26" i="10"/>
  <c r="K26" i="10"/>
  <c r="J26" i="10"/>
  <c r="I26" i="10"/>
  <c r="H26" i="10"/>
  <c r="G26" i="10"/>
  <c r="F26" i="10"/>
  <c r="E26" i="10"/>
  <c r="D26" i="10"/>
  <c r="C26" i="10"/>
  <c r="B26" i="10"/>
  <c r="Q25" i="10"/>
  <c r="P25" i="10"/>
  <c r="O25" i="10"/>
  <c r="N25" i="10"/>
  <c r="M25" i="10"/>
  <c r="L25" i="10"/>
  <c r="K25" i="10"/>
  <c r="J25" i="10"/>
  <c r="I25" i="10"/>
  <c r="H25" i="10"/>
  <c r="G25" i="10"/>
  <c r="F25" i="10"/>
  <c r="E25" i="10"/>
  <c r="D25" i="10"/>
  <c r="C25" i="10"/>
  <c r="B25" i="10"/>
  <c r="Q24" i="10"/>
  <c r="P24" i="10"/>
  <c r="O24" i="10"/>
  <c r="N24" i="10"/>
  <c r="M24" i="10"/>
  <c r="L24" i="10"/>
  <c r="K24" i="10"/>
  <c r="J24" i="10"/>
  <c r="I24" i="10"/>
  <c r="H24" i="10"/>
  <c r="G24" i="10"/>
  <c r="F24" i="10"/>
  <c r="E24" i="10"/>
  <c r="D24" i="10"/>
  <c r="C24" i="10"/>
  <c r="B24" i="10"/>
  <c r="Q22" i="10"/>
  <c r="P22" i="10"/>
  <c r="O22" i="10"/>
  <c r="N22" i="10"/>
  <c r="M22" i="10"/>
  <c r="L22" i="10"/>
  <c r="K22" i="10"/>
  <c r="J22" i="10"/>
  <c r="I22" i="10"/>
  <c r="H22" i="10"/>
  <c r="G22" i="10"/>
  <c r="F22" i="10"/>
  <c r="E22" i="10"/>
  <c r="D22" i="10"/>
  <c r="C22" i="10"/>
  <c r="B22" i="10"/>
  <c r="Q21" i="10"/>
  <c r="P21" i="10"/>
  <c r="O21" i="10"/>
  <c r="N21" i="10"/>
  <c r="M21" i="10"/>
  <c r="L21" i="10"/>
  <c r="K21" i="10"/>
  <c r="J21" i="10"/>
  <c r="I21" i="10"/>
  <c r="H21" i="10"/>
  <c r="G21" i="10"/>
  <c r="F21" i="10"/>
  <c r="E21" i="10"/>
  <c r="D21" i="10"/>
  <c r="C21" i="10"/>
  <c r="B21" i="10"/>
  <c r="Q20" i="10"/>
  <c r="P20" i="10"/>
  <c r="O20" i="10"/>
  <c r="N20" i="10"/>
  <c r="M20" i="10"/>
  <c r="L20" i="10"/>
  <c r="K20" i="10"/>
  <c r="J20" i="10"/>
  <c r="I20" i="10"/>
  <c r="H20" i="10"/>
  <c r="G20" i="10"/>
  <c r="F20" i="10"/>
  <c r="E20" i="10"/>
  <c r="D20" i="10"/>
  <c r="C20" i="10"/>
  <c r="B20" i="10"/>
  <c r="Q19" i="10"/>
  <c r="P19" i="10"/>
  <c r="O19" i="10"/>
  <c r="N19" i="10"/>
  <c r="M19" i="10"/>
  <c r="L19" i="10"/>
  <c r="K19" i="10"/>
  <c r="J19" i="10"/>
  <c r="I19" i="10"/>
  <c r="H19" i="10"/>
  <c r="G19" i="10"/>
  <c r="F19" i="10"/>
  <c r="E19" i="10"/>
  <c r="D19" i="10"/>
  <c r="C19" i="10"/>
  <c r="B19" i="10"/>
  <c r="Q18" i="10"/>
  <c r="P18" i="10"/>
  <c r="O18" i="10"/>
  <c r="N18" i="10"/>
  <c r="M18" i="10"/>
  <c r="L18" i="10"/>
  <c r="K18" i="10"/>
  <c r="J18" i="10"/>
  <c r="I18" i="10"/>
  <c r="H18" i="10"/>
  <c r="G18" i="10"/>
  <c r="F18" i="10"/>
  <c r="E18" i="10"/>
  <c r="D18" i="10"/>
  <c r="C18" i="10"/>
  <c r="B18" i="10"/>
  <c r="Q17" i="10"/>
  <c r="P17" i="10"/>
  <c r="O17" i="10"/>
  <c r="N17" i="10"/>
  <c r="M17" i="10"/>
  <c r="L17" i="10"/>
  <c r="K17" i="10"/>
  <c r="J17" i="10"/>
  <c r="I17" i="10"/>
  <c r="H17" i="10"/>
  <c r="G17" i="10"/>
  <c r="F17" i="10"/>
  <c r="E17" i="10"/>
  <c r="D17" i="10"/>
  <c r="C17" i="10"/>
  <c r="B17" i="10"/>
  <c r="Q16" i="10"/>
  <c r="P16" i="10"/>
  <c r="O16" i="10"/>
  <c r="N16" i="10"/>
  <c r="M16" i="10"/>
  <c r="L16" i="10"/>
  <c r="K16" i="10"/>
  <c r="J16" i="10"/>
  <c r="I16" i="10"/>
  <c r="H16" i="10"/>
  <c r="G16" i="10"/>
  <c r="F16" i="10"/>
  <c r="E16" i="10"/>
  <c r="D16" i="10"/>
  <c r="C16" i="10"/>
  <c r="B16" i="10"/>
  <c r="Q15" i="10"/>
  <c r="P15" i="10"/>
  <c r="O15" i="10"/>
  <c r="N15" i="10"/>
  <c r="M15" i="10"/>
  <c r="L15" i="10"/>
  <c r="K15" i="10"/>
  <c r="J15" i="10"/>
  <c r="I15" i="10"/>
  <c r="H15" i="10"/>
  <c r="G15" i="10"/>
  <c r="F15" i="10"/>
  <c r="E15" i="10"/>
  <c r="D15" i="10"/>
  <c r="C15" i="10"/>
  <c r="B15" i="10"/>
  <c r="Q14" i="10"/>
  <c r="P14" i="10"/>
  <c r="O14" i="10"/>
  <c r="N14" i="10"/>
  <c r="M14" i="10"/>
  <c r="L14" i="10"/>
  <c r="K14" i="10"/>
  <c r="J14" i="10"/>
  <c r="I14" i="10"/>
  <c r="H14" i="10"/>
  <c r="G14" i="10"/>
  <c r="F14" i="10"/>
  <c r="E14" i="10"/>
  <c r="D14" i="10"/>
  <c r="C14" i="10"/>
  <c r="B14" i="10"/>
  <c r="Q30" i="9"/>
  <c r="P30" i="9"/>
  <c r="O30" i="9"/>
  <c r="N30" i="9"/>
  <c r="M30" i="9"/>
  <c r="L30" i="9"/>
  <c r="K30" i="9"/>
  <c r="J30" i="9"/>
  <c r="I30" i="9"/>
  <c r="H30" i="9"/>
  <c r="G30" i="9"/>
  <c r="F30" i="9"/>
  <c r="E30" i="9"/>
  <c r="D30" i="9"/>
  <c r="C30" i="9"/>
  <c r="B30" i="9"/>
  <c r="Q29" i="9"/>
  <c r="P29" i="9"/>
  <c r="O29" i="9"/>
  <c r="N29" i="9"/>
  <c r="M29" i="9"/>
  <c r="L29" i="9"/>
  <c r="K29" i="9"/>
  <c r="J29" i="9"/>
  <c r="I29" i="9"/>
  <c r="H29" i="9"/>
  <c r="G29" i="9"/>
  <c r="F29" i="9"/>
  <c r="E29" i="9"/>
  <c r="D29" i="9"/>
  <c r="C29" i="9"/>
  <c r="B29" i="9"/>
  <c r="Q28" i="9"/>
  <c r="P28" i="9"/>
  <c r="O28" i="9"/>
  <c r="N28" i="9"/>
  <c r="M28" i="9"/>
  <c r="L28" i="9"/>
  <c r="K28" i="9"/>
  <c r="J28" i="9"/>
  <c r="I28" i="9"/>
  <c r="H28" i="9"/>
  <c r="G28" i="9"/>
  <c r="F28" i="9"/>
  <c r="E28" i="9"/>
  <c r="D28" i="9"/>
  <c r="C28" i="9"/>
  <c r="B28" i="9"/>
  <c r="Q27" i="9"/>
  <c r="P27" i="9"/>
  <c r="O27" i="9"/>
  <c r="N27" i="9"/>
  <c r="M27" i="9"/>
  <c r="L27" i="9"/>
  <c r="K27" i="9"/>
  <c r="J27" i="9"/>
  <c r="I27" i="9"/>
  <c r="H27" i="9"/>
  <c r="G27" i="9"/>
  <c r="F27" i="9"/>
  <c r="E27" i="9"/>
  <c r="D27" i="9"/>
  <c r="C27" i="9"/>
  <c r="B27" i="9"/>
  <c r="Q26" i="9"/>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20" i="9"/>
  <c r="P20" i="9"/>
  <c r="O20" i="9"/>
  <c r="N20" i="9"/>
  <c r="M20" i="9"/>
  <c r="L20" i="9"/>
  <c r="K20" i="9"/>
  <c r="J20" i="9"/>
  <c r="I20" i="9"/>
  <c r="H20" i="9"/>
  <c r="G20" i="9"/>
  <c r="F20" i="9"/>
  <c r="E20" i="9"/>
  <c r="D20" i="9"/>
  <c r="C20" i="9"/>
  <c r="B20"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U24" i="10" l="1"/>
  <c r="U25" i="10"/>
  <c r="U26" i="10"/>
  <c r="U27" i="10"/>
  <c r="U27" i="1"/>
  <c r="U14" i="9"/>
  <c r="U15" i="9"/>
  <c r="U16" i="9"/>
  <c r="U22" i="9"/>
  <c r="U17" i="9"/>
  <c r="U19" i="9"/>
  <c r="U24" i="9"/>
  <c r="U20" i="9"/>
  <c r="U21" i="9"/>
  <c r="U25" i="9"/>
  <c r="U18" i="9"/>
  <c r="U26" i="9"/>
  <c r="U27" i="9"/>
  <c r="U28" i="9"/>
  <c r="U29" i="9"/>
  <c r="U20" i="1"/>
  <c r="U24" i="1"/>
  <c r="U28" i="1"/>
  <c r="U29" i="1"/>
  <c r="Q14" i="1"/>
  <c r="Q15" i="1"/>
  <c r="Q16" i="1"/>
  <c r="Q17" i="1"/>
  <c r="Q18" i="1"/>
  <c r="Q19" i="1"/>
  <c r="Q20" i="1"/>
  <c r="Q21" i="1"/>
  <c r="Q22" i="1"/>
  <c r="Q24" i="1"/>
  <c r="Q25" i="1"/>
  <c r="Q26" i="1"/>
  <c r="Q27" i="1"/>
  <c r="Q28" i="1"/>
  <c r="Q29" i="1"/>
  <c r="Q30" i="1"/>
  <c r="P30" i="1" l="1"/>
  <c r="P29" i="1"/>
  <c r="P28" i="1"/>
  <c r="P27" i="1"/>
  <c r="P26" i="1"/>
  <c r="P25" i="1"/>
  <c r="P24" i="1"/>
  <c r="P22" i="1"/>
  <c r="P21" i="1"/>
  <c r="P20" i="1"/>
  <c r="P19" i="1"/>
  <c r="P18" i="1"/>
  <c r="P17" i="1"/>
  <c r="P16" i="1"/>
  <c r="P15" i="1"/>
  <c r="P14" i="1"/>
  <c r="B25" i="1" l="1"/>
  <c r="C25" i="1"/>
  <c r="D25" i="1"/>
  <c r="E25" i="1"/>
  <c r="F25" i="1"/>
  <c r="G25" i="1"/>
  <c r="H25" i="1"/>
  <c r="I25" i="1"/>
  <c r="J25" i="1"/>
  <c r="K25" i="1"/>
  <c r="L25" i="1"/>
  <c r="M25" i="1"/>
  <c r="N25" i="1"/>
  <c r="O25" i="1"/>
  <c r="B26" i="1"/>
  <c r="C26" i="1"/>
  <c r="D26" i="1"/>
  <c r="E26" i="1"/>
  <c r="F26" i="1"/>
  <c r="G26" i="1"/>
  <c r="H26" i="1"/>
  <c r="I26" i="1"/>
  <c r="J26" i="1"/>
  <c r="K26" i="1"/>
  <c r="L26" i="1"/>
  <c r="M26" i="1"/>
  <c r="N26" i="1"/>
  <c r="O26" i="1"/>
  <c r="B27" i="1"/>
  <c r="C27" i="1"/>
  <c r="D27" i="1"/>
  <c r="E27" i="1"/>
  <c r="F27" i="1"/>
  <c r="G27" i="1"/>
  <c r="H27" i="1"/>
  <c r="I27" i="1"/>
  <c r="J27" i="1"/>
  <c r="K27" i="1"/>
  <c r="L27" i="1"/>
  <c r="M27" i="1"/>
  <c r="N27" i="1"/>
  <c r="O27" i="1"/>
  <c r="B28" i="1"/>
  <c r="C28" i="1"/>
  <c r="D28" i="1"/>
  <c r="E28" i="1"/>
  <c r="F28" i="1"/>
  <c r="G28" i="1"/>
  <c r="H28" i="1"/>
  <c r="I28" i="1"/>
  <c r="J28" i="1"/>
  <c r="K28" i="1"/>
  <c r="L28" i="1"/>
  <c r="M28" i="1"/>
  <c r="N28" i="1"/>
  <c r="O28" i="1"/>
  <c r="B29" i="1"/>
  <c r="C29" i="1"/>
  <c r="D29" i="1"/>
  <c r="E29" i="1"/>
  <c r="F29" i="1"/>
  <c r="G29" i="1"/>
  <c r="H29" i="1"/>
  <c r="I29" i="1"/>
  <c r="J29" i="1"/>
  <c r="K29" i="1"/>
  <c r="L29" i="1"/>
  <c r="M29" i="1"/>
  <c r="N29" i="1"/>
  <c r="O29" i="1"/>
  <c r="B30" i="1"/>
  <c r="C30" i="1"/>
  <c r="D30" i="1"/>
  <c r="E30" i="1"/>
  <c r="F30" i="1"/>
  <c r="G30" i="1"/>
  <c r="H30" i="1"/>
  <c r="I30" i="1"/>
  <c r="J30" i="1"/>
  <c r="K30" i="1"/>
  <c r="L30" i="1"/>
  <c r="M30" i="1"/>
  <c r="N30" i="1"/>
  <c r="O30" i="1"/>
  <c r="C24" i="1"/>
  <c r="D24" i="1"/>
  <c r="E24" i="1"/>
  <c r="F24" i="1"/>
  <c r="G24" i="1"/>
  <c r="H24" i="1"/>
  <c r="I24" i="1"/>
  <c r="J24" i="1"/>
  <c r="K24" i="1"/>
  <c r="L24" i="1"/>
  <c r="M24" i="1"/>
  <c r="N24" i="1"/>
  <c r="O24" i="1"/>
  <c r="B24" i="1"/>
  <c r="B15" i="1"/>
  <c r="C15" i="1"/>
  <c r="D15" i="1"/>
  <c r="E15" i="1"/>
  <c r="F15" i="1"/>
  <c r="G15" i="1"/>
  <c r="H15" i="1"/>
  <c r="I15" i="1"/>
  <c r="J15" i="1"/>
  <c r="K15" i="1"/>
  <c r="L15" i="1"/>
  <c r="M15" i="1"/>
  <c r="N15" i="1"/>
  <c r="O15" i="1"/>
  <c r="B16" i="1"/>
  <c r="C16" i="1"/>
  <c r="D16" i="1"/>
  <c r="E16" i="1"/>
  <c r="F16" i="1"/>
  <c r="G16" i="1"/>
  <c r="H16" i="1"/>
  <c r="I16" i="1"/>
  <c r="J16" i="1"/>
  <c r="K16" i="1"/>
  <c r="L16" i="1"/>
  <c r="M16" i="1"/>
  <c r="N16" i="1"/>
  <c r="O16" i="1"/>
  <c r="B17" i="1"/>
  <c r="C17" i="1"/>
  <c r="D17" i="1"/>
  <c r="E17" i="1"/>
  <c r="F17" i="1"/>
  <c r="G17" i="1"/>
  <c r="H17" i="1"/>
  <c r="I17" i="1"/>
  <c r="J17" i="1"/>
  <c r="K17" i="1"/>
  <c r="L17" i="1"/>
  <c r="M17" i="1"/>
  <c r="N17" i="1"/>
  <c r="O17" i="1"/>
  <c r="B18" i="1"/>
  <c r="C18" i="1"/>
  <c r="D18" i="1"/>
  <c r="E18" i="1"/>
  <c r="F18" i="1"/>
  <c r="G18" i="1"/>
  <c r="H18" i="1"/>
  <c r="I18" i="1"/>
  <c r="J18" i="1"/>
  <c r="K18" i="1"/>
  <c r="L18" i="1"/>
  <c r="M18" i="1"/>
  <c r="N18" i="1"/>
  <c r="O18" i="1"/>
  <c r="B19" i="1"/>
  <c r="C19" i="1"/>
  <c r="D19" i="1"/>
  <c r="E19" i="1"/>
  <c r="F19" i="1"/>
  <c r="G19" i="1"/>
  <c r="H19" i="1"/>
  <c r="I19" i="1"/>
  <c r="J19" i="1"/>
  <c r="K19" i="1"/>
  <c r="L19" i="1"/>
  <c r="M19" i="1"/>
  <c r="N19" i="1"/>
  <c r="O19" i="1"/>
  <c r="B20" i="1"/>
  <c r="C20" i="1"/>
  <c r="D20" i="1"/>
  <c r="E20" i="1"/>
  <c r="F20" i="1"/>
  <c r="G20" i="1"/>
  <c r="H20" i="1"/>
  <c r="I20" i="1"/>
  <c r="J20" i="1"/>
  <c r="K20" i="1"/>
  <c r="L20" i="1"/>
  <c r="M20" i="1"/>
  <c r="N20" i="1"/>
  <c r="O20" i="1"/>
  <c r="B21" i="1"/>
  <c r="C21" i="1"/>
  <c r="D21" i="1"/>
  <c r="E21" i="1"/>
  <c r="F21" i="1"/>
  <c r="G21" i="1"/>
  <c r="H21" i="1"/>
  <c r="I21" i="1"/>
  <c r="J21" i="1"/>
  <c r="K21" i="1"/>
  <c r="L21" i="1"/>
  <c r="M21" i="1"/>
  <c r="N21" i="1"/>
  <c r="O21" i="1"/>
  <c r="B22" i="1"/>
  <c r="C22" i="1"/>
  <c r="D22" i="1"/>
  <c r="E22" i="1"/>
  <c r="F22" i="1"/>
  <c r="G22" i="1"/>
  <c r="H22" i="1"/>
  <c r="I22" i="1"/>
  <c r="J22" i="1"/>
  <c r="K22" i="1"/>
  <c r="L22" i="1"/>
  <c r="M22" i="1"/>
  <c r="N22" i="1"/>
  <c r="O22" i="1"/>
  <c r="C14" i="1"/>
  <c r="D14" i="1"/>
  <c r="E14" i="1"/>
  <c r="F14" i="1"/>
  <c r="G14" i="1"/>
  <c r="H14" i="1"/>
  <c r="I14" i="1"/>
  <c r="J14" i="1"/>
  <c r="K14" i="1"/>
  <c r="L14" i="1"/>
  <c r="M14" i="1"/>
  <c r="N14" i="1"/>
  <c r="O14" i="1"/>
  <c r="B14" i="1"/>
</calcChain>
</file>

<file path=xl/sharedStrings.xml><?xml version="1.0" encoding="utf-8"?>
<sst xmlns="http://schemas.openxmlformats.org/spreadsheetml/2006/main" count="153" uniqueCount="39">
  <si>
    <t>2006</t>
  </si>
  <si>
    <t>2007</t>
  </si>
  <si>
    <t>2008</t>
  </si>
  <si>
    <t>2009</t>
  </si>
  <si>
    <t>2010</t>
  </si>
  <si>
    <t>2011</t>
  </si>
  <si>
    <t>2012</t>
  </si>
  <si>
    <t>2013</t>
  </si>
  <si>
    <t>2014</t>
  </si>
  <si>
    <t>2015</t>
  </si>
  <si>
    <t>2016</t>
  </si>
  <si>
    <t>2017</t>
  </si>
  <si>
    <t>2018</t>
  </si>
  <si>
    <t>2019</t>
  </si>
  <si>
    <t>Total (N)</t>
  </si>
  <si>
    <t>American Indian or Alaskan Native</t>
  </si>
  <si>
    <t>Asian</t>
  </si>
  <si>
    <t>Black or African American</t>
  </si>
  <si>
    <t>Hispanic or Latino</t>
  </si>
  <si>
    <t>Native Hawaiian or Other Pacific Islander</t>
  </si>
  <si>
    <t>Race and Ethnicity unknown</t>
  </si>
  <si>
    <t>White</t>
  </si>
  <si>
    <t>Two or more races</t>
  </si>
  <si>
    <t>Percent of Total</t>
  </si>
  <si>
    <t>Percent of U.S. Citizens and Residents with Known Race/Ethnicity</t>
  </si>
  <si>
    <t>2020</t>
  </si>
  <si>
    <t>2021</t>
  </si>
  <si>
    <t>All Employees</t>
  </si>
  <si>
    <t>Part-Time Employees</t>
  </si>
  <si>
    <t>Full-Time Employees</t>
  </si>
  <si>
    <t>Full-Time Total (N)</t>
  </si>
  <si>
    <t>Part-Time Total (N)</t>
  </si>
  <si>
    <t>U.S. Nonresident</t>
  </si>
  <si>
    <t>Counts represent employees on payroll as of Nov. 1 who are active, on leave with pay, or paid on a suspense account; graduate assistants and student employees are excluded. Individuals are counted only once based on their primary role. Faculty counts include employees with faculty status whose primary occupation is instruction, research, public service or a combination thereof; Long Island Veterans Home physicians with faculty titles are reported as faculty. Administrators and librarians with faculty status are counted as staff. Resident physicians in the University Hospital are counted as staff members. University hospital employees include only individuals whose employment records are managed in PeopleSoft and in general exclude employees of affliliated east end hospitals or those whose employment is managed exclusively through CPMP-PEO. Assignments to West Campus and East Campus/HSC reflect organizational position and not job location. Other employees include those classified as special fund estimate (SFE) employees, employees associated with Stony Brook Child Care Services, and Stony Brook Foundation (SBF) employees. Consistent with reporting requirements from the National Center for Education Statistics, only employees classified as faculty, state employees on West Campus and state employees on East Campus/HSC are reported to the Integrated Postsecondary Education Data System (IPEDS); counts will exactly match IPEDS in 2018 and later and diverge slightly in prior years, which have been reconstructed from administrative data. Data for race/ethnicity categories were collected and reported using definitions from IPEDS; values for 2012 and earlier have been revised to reflect these conventions. Individuals may be counted in only one category. Percent of total uses the total number of employees as a denominator; changes in unknown race/ethnicity can distort percentages. Percentages of U.S. citizens and legal residents with known race/ethnicity remove individuals with unknown race/ethnicity as well as U.S. Nonresident (international) employees from the denominator; this calculation is comparable to figures from the U.S. Census.
Data Source: SBU Data Warehouse ReportEmployeeJobRecords.</t>
  </si>
  <si>
    <t>2022</t>
  </si>
  <si>
    <t>2023</t>
  </si>
  <si>
    <t>2024</t>
  </si>
  <si>
    <t>Fall Headcount of Employees By IPEDS Race/Ethnicity, Fall 2006-Fall 2025
Stony Brook University, University Hospital, Long Island Veterans Home, Other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</si>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</sst>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
      <sz val="9"/>
      <color rgb="FF000000"/>
      <name val="Arial"/>
      <family val="2"/>
    </font>
  </fonts>
  <fills count="2">
    <fill>
      <patternFill patternType="none"/>
    </fill>
    <fill>
      <patternFill patternType="gray125"/>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17">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applyAlignment="1">
      <alignment horizontal="left"/>
    </xf>
    <xf numFmtId="164" fontId="4" fillId="0" borderId="0" xfId="0" applyNumberFormat="1" applyFont="1"/>
    <xf numFmtId="0" fontId="5" fillId="0" borderId="2" xfId="0" applyFont="1" applyBorder="1" applyAlignment="1">
      <alignment horizontal="right"/>
    </xf>
    <xf numFmtId="0" fontId="5" fillId="0" borderId="2" xfId="0" quotePrefix="1" applyFont="1" applyBorder="1" applyAlignment="1">
      <alignment horizontal="right"/>
    </xf>
    <xf numFmtId="0" fontId="6" fillId="0" borderId="2" xfId="0" applyFont="1" applyBorder="1"/>
    <xf numFmtId="164" fontId="8" fillId="0" borderId="0" xfId="0" applyNumberFormat="1" applyFont="1"/>
    <xf numFmtId="0" fontId="3"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wrapText="1"/>
    </xf>
  </cellXfs>
  <cellStyles count="1">
    <cellStyle name="Normal" xfId="0" builtinId="0"/>
  </cellStyles>
  <dxfs count="75">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AFA317-1E27-493E-982F-C42E5412F6B8}" name="Table1" displayName="Table1" ref="A2:U30" totalsRowShown="0" headerRowDxfId="74" dataDxfId="72" headerRowBorderDxfId="73" tableBorderDxfId="71">
  <tableColumns count="21">
    <tableColumn id="1" xr3:uid="{BE29E7AA-0415-415F-92C8-348541F3CA06}" name="All Employees" dataDxfId="70"/>
    <tableColumn id="2" xr3:uid="{2A1348FC-CF4E-473E-B865-798560A73544}" name="2006" dataDxfId="69"/>
    <tableColumn id="3" xr3:uid="{9839D2A7-4286-49F7-9BD8-3BEB289E935C}" name="2007" dataDxfId="68"/>
    <tableColumn id="4" xr3:uid="{47454FBA-CA4D-4F08-91B8-27F513091994}" name="2008" dataDxfId="67"/>
    <tableColumn id="5" xr3:uid="{274E4D97-2023-4584-99FD-3C7A77CEE2EE}" name="2009" dataDxfId="66"/>
    <tableColumn id="6" xr3:uid="{5DF90FFE-1B80-45D7-A291-A748F02625EC}" name="2010" dataDxfId="65"/>
    <tableColumn id="7" xr3:uid="{BBCEC6DC-400D-46E6-B243-B019CBC6719B}" name="2011" dataDxfId="64"/>
    <tableColumn id="8" xr3:uid="{F2D3CB33-EDFB-4D02-ACEE-B58292DCF855}" name="2012" dataDxfId="63"/>
    <tableColumn id="9" xr3:uid="{EA4CFA38-451E-450E-9E14-BF969BF70893}" name="2013" dataDxfId="62"/>
    <tableColumn id="10" xr3:uid="{834B57DD-A452-496A-BEA5-1200BB28310F}" name="2014" dataDxfId="61"/>
    <tableColumn id="11" xr3:uid="{5FEEF590-3215-4D6F-8EDF-22DE2DE3337D}" name="2015" dataDxfId="60"/>
    <tableColumn id="12" xr3:uid="{89DBA085-2DF4-4442-87D8-7BB0F4F2F8A2}" name="2016" dataDxfId="59"/>
    <tableColumn id="13" xr3:uid="{FA502FBB-BDAC-49AF-98BE-4D8B33DE8BF9}" name="2017" dataDxfId="58"/>
    <tableColumn id="14" xr3:uid="{5AA59F44-E672-49D3-A132-501F6CD10422}" name="2018" dataDxfId="57"/>
    <tableColumn id="15" xr3:uid="{646A4513-13AA-44EE-A4DE-FF2BCED37A5D}" name="2019" dataDxfId="56"/>
    <tableColumn id="16" xr3:uid="{DE28FAC3-72C8-416D-B7E6-8E55686A66FD}" name="2020" dataDxfId="55"/>
    <tableColumn id="17" xr3:uid="{FC581686-A1C3-41BE-855D-BEA883CB6EF6}" name="2021" dataDxfId="54"/>
    <tableColumn id="18" xr3:uid="{98A193B5-CD97-41A4-8874-E56F9D3F447B}" name="2022" dataDxfId="53"/>
    <tableColumn id="19" xr3:uid="{D77FDD14-B34B-43A2-92A8-E8C1BA42327E}" name="2023" dataDxfId="52"/>
    <tableColumn id="20" xr3:uid="{59E3FFF6-12E3-4BA4-AF28-606CB507400B}" name="2024" dataDxfId="51"/>
    <tableColumn id="21" xr3:uid="{971F4B73-DB85-430A-AC2B-AD2EC6C09BD8}" name="2025" dataDxfId="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030702-DE4B-4CDF-A525-5E931CA74FC4}" name="Table13" displayName="Table13" ref="A2:U30" totalsRowShown="0" headerRowDxfId="49" dataDxfId="47" headerRowBorderDxfId="48" tableBorderDxfId="46">
  <tableColumns count="21">
    <tableColumn id="1" xr3:uid="{22369BB4-CFB8-49E8-B28E-BF5F1E703E0B}" name="Full-Time Employees" dataDxfId="45"/>
    <tableColumn id="2" xr3:uid="{B3A8B683-8613-4057-B112-052871E36B61}" name="2006" dataDxfId="44"/>
    <tableColumn id="3" xr3:uid="{4654347F-0F2F-4A3E-AB45-3635600BF2BD}" name="2007" dataDxfId="43"/>
    <tableColumn id="4" xr3:uid="{9A30EB2F-0BE0-48C8-97E6-B38D86B3495B}" name="2008" dataDxfId="42"/>
    <tableColumn id="5" xr3:uid="{A8EF51D6-6FCE-444A-86F2-8D41EC58D19F}" name="2009" dataDxfId="41"/>
    <tableColumn id="6" xr3:uid="{25C38FBB-A736-453F-8CA4-0A43E85EBDF1}" name="2010" dataDxfId="40"/>
    <tableColumn id="7" xr3:uid="{AF7BBCBC-D7D3-44EA-8175-E9F93603AD6E}" name="2011" dataDxfId="39"/>
    <tableColumn id="8" xr3:uid="{ADBC7C7B-AD9C-4875-908D-4A3B1F326185}" name="2012" dataDxfId="38"/>
    <tableColumn id="9" xr3:uid="{3BB5164E-CA2F-4AAD-B959-555F7E80D59C}" name="2013" dataDxfId="37"/>
    <tableColumn id="10" xr3:uid="{154F77BF-CEE5-4A29-B658-DBF846F2A2C6}" name="2014" dataDxfId="36"/>
    <tableColumn id="11" xr3:uid="{638F4B6F-EF6F-4CF6-9DE3-ECE929462B25}" name="2015" dataDxfId="35"/>
    <tableColumn id="12" xr3:uid="{06C37D04-9148-4102-9F10-D1913BA907A7}" name="2016" dataDxfId="34"/>
    <tableColumn id="13" xr3:uid="{CB624D7F-BA44-462A-8C05-6F7E5640349A}" name="2017" dataDxfId="33"/>
    <tableColumn id="14" xr3:uid="{1768E6CA-27D7-4D38-B2A5-62F682B9D1CF}" name="2018" dataDxfId="32"/>
    <tableColumn id="15" xr3:uid="{A5AEEAA6-0D97-4D4E-9C6D-2D317BAA68E0}" name="2019" dataDxfId="31"/>
    <tableColumn id="16" xr3:uid="{3992967B-7B19-4C47-82F6-CB33FF4001CB}" name="2020" dataDxfId="30"/>
    <tableColumn id="17" xr3:uid="{E52251F6-CD30-4C2B-BDC4-5C80D2E6E4B4}" name="2021" dataDxfId="29"/>
    <tableColumn id="18" xr3:uid="{1BDB8C07-5E08-44D0-8F13-4BF3AC769049}" name="2022" dataDxfId="28"/>
    <tableColumn id="19" xr3:uid="{4D863494-D397-4686-8509-BB75C130D268}" name="2023" dataDxfId="27"/>
    <tableColumn id="20" xr3:uid="{20CD4AE0-1017-4558-9198-936A34BA8348}" name="2024" dataDxfId="26"/>
    <tableColumn id="21" xr3:uid="{924F41EB-45BB-4E55-947A-5D82A5351A3E}" name="2025"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96DDCE-4AD1-42A9-8FDE-D6A3639FC745}" name="Table134" displayName="Table134" ref="A2:U30" totalsRowShown="0" headerRowDxfId="24" dataDxfId="22" headerRowBorderDxfId="23" tableBorderDxfId="21">
  <tableColumns count="21">
    <tableColumn id="1" xr3:uid="{1C4CB215-31CD-4360-8029-93FE180DD016}" name="Part-Time Employees" dataDxfId="20"/>
    <tableColumn id="2" xr3:uid="{51BD6609-42C4-4F6A-9BA3-9BE00423EFCB}" name="2006" dataDxfId="19"/>
    <tableColumn id="3" xr3:uid="{0F690962-87CD-4B2A-BBFD-152921A951CE}" name="2007" dataDxfId="18"/>
    <tableColumn id="4" xr3:uid="{44D1D995-DF8C-45EE-8984-C5C4391AF414}" name="2008" dataDxfId="17"/>
    <tableColumn id="5" xr3:uid="{4D7815BC-F095-4A8D-B8D9-A68D5E06A514}" name="2009" dataDxfId="16"/>
    <tableColumn id="6" xr3:uid="{D0DB6DAE-25B9-498B-9EF5-B730EFD8E99F}" name="2010" dataDxfId="15"/>
    <tableColumn id="7" xr3:uid="{03796517-B406-4C35-97E8-3E4BD56456EB}" name="2011" dataDxfId="14"/>
    <tableColumn id="8" xr3:uid="{B0B5B8C7-5821-4840-9F1E-6B12EF8AC5AE}" name="2012" dataDxfId="13"/>
    <tableColumn id="9" xr3:uid="{103C9B95-F6A4-426F-A436-E0CDD7E7C647}" name="2013" dataDxfId="12"/>
    <tableColumn id="10" xr3:uid="{E395416D-8671-4C02-A7A8-4BEDEF5EA50B}" name="2014" dataDxfId="11"/>
    <tableColumn id="11" xr3:uid="{DE38D8D0-4EB4-4984-83E8-BC43B6081EA3}" name="2015" dataDxfId="10"/>
    <tableColumn id="12" xr3:uid="{28F3DAE9-859E-47D5-B275-345A4A8E66C7}" name="2016" dataDxfId="9"/>
    <tableColumn id="13" xr3:uid="{4611403B-C3AC-4117-8286-0D76A54461F2}" name="2017" dataDxfId="8"/>
    <tableColumn id="14" xr3:uid="{83D77885-9956-4D4C-B9B9-4AEF81E74701}" name="2018" dataDxfId="7"/>
    <tableColumn id="15" xr3:uid="{2432F98B-C7D2-4692-A16E-CF727E3A3D9A}" name="2019" dataDxfId="6"/>
    <tableColumn id="16" xr3:uid="{70837A86-3FCF-4D8B-9F4D-8CD271358988}" name="2020" dataDxfId="5"/>
    <tableColumn id="17" xr3:uid="{C224457A-04EE-4209-BC14-5EA6F0AEA031}" name="2021" dataDxfId="4"/>
    <tableColumn id="18" xr3:uid="{544F52A4-D249-403F-8160-EB449D67F681}" name="2022" dataDxfId="3"/>
    <tableColumn id="19" xr3:uid="{EB2884CA-4D87-494F-89E9-419AB387A22C}" name="2023" dataDxfId="2"/>
    <tableColumn id="20" xr3:uid="{8BF531EC-1AFB-450B-B5A7-B51BA51E2CBD}" name="2024" dataDxfId="1"/>
    <tableColumn id="21" xr3:uid="{236FF21C-A470-4FF9-9A3F-C4AA54F0FF45}" name="202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view="pageLayout" zoomScale="90" zoomScaleNormal="100" zoomScalePageLayoutView="90" workbookViewId="0">
      <selection activeCell="G21" sqref="G21"/>
    </sheetView>
  </sheetViews>
  <sheetFormatPr defaultColWidth="9.140625" defaultRowHeight="12.75" x14ac:dyDescent="0.2"/>
  <cols>
    <col min="1" max="1" width="32.5703125" style="1" customWidth="1"/>
    <col min="2" max="13" width="6.140625" style="2" customWidth="1"/>
    <col min="14" max="21" width="6.140625" style="1" customWidth="1"/>
    <col min="22" max="16384" width="9.140625" style="1"/>
  </cols>
  <sheetData>
    <row r="1" spans="1:21" ht="78.75" customHeight="1" x14ac:dyDescent="0.25">
      <c r="A1" s="15" t="s">
        <v>37</v>
      </c>
      <c r="B1" s="15"/>
      <c r="C1" s="15"/>
      <c r="D1" s="15"/>
      <c r="E1" s="15"/>
      <c r="F1" s="15"/>
      <c r="G1" s="15"/>
      <c r="H1" s="15"/>
      <c r="I1" s="15"/>
      <c r="J1" s="15"/>
      <c r="K1" s="15"/>
      <c r="L1" s="15"/>
      <c r="M1" s="15"/>
      <c r="N1" s="15"/>
      <c r="O1" s="15"/>
      <c r="P1" s="15"/>
      <c r="Q1" s="15"/>
    </row>
    <row r="2" spans="1:21" ht="15" x14ac:dyDescent="0.25">
      <c r="A2" s="12" t="s">
        <v>27</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
      <c r="A3" s="3" t="s">
        <v>14</v>
      </c>
      <c r="B3" s="4">
        <v>12440</v>
      </c>
      <c r="C3" s="4">
        <v>12910</v>
      </c>
      <c r="D3" s="4">
        <v>13304</v>
      </c>
      <c r="E3" s="4">
        <v>13293</v>
      </c>
      <c r="F3" s="4">
        <v>13283</v>
      </c>
      <c r="G3" s="4">
        <v>13507</v>
      </c>
      <c r="H3" s="4">
        <v>13573</v>
      </c>
      <c r="I3" s="4">
        <v>13862</v>
      </c>
      <c r="J3" s="4">
        <v>14196</v>
      </c>
      <c r="K3" s="4">
        <v>14240</v>
      </c>
      <c r="L3" s="4">
        <v>14759</v>
      </c>
      <c r="M3" s="4">
        <v>14972</v>
      </c>
      <c r="N3" s="4">
        <v>14907</v>
      </c>
      <c r="O3" s="4">
        <v>15254</v>
      </c>
      <c r="P3" s="4">
        <v>15564</v>
      </c>
      <c r="Q3" s="4">
        <v>15365</v>
      </c>
      <c r="R3" s="4">
        <v>15544</v>
      </c>
      <c r="S3" s="4">
        <v>16309</v>
      </c>
      <c r="T3" s="4">
        <v>16965</v>
      </c>
      <c r="U3" s="4">
        <f>U4+U5+U6+U7+U8+U9+U10+U11+U12</f>
        <v>17502</v>
      </c>
    </row>
    <row r="4" spans="1:21" x14ac:dyDescent="0.2">
      <c r="A4" s="5" t="s">
        <v>15</v>
      </c>
      <c r="B4" s="6">
        <v>26</v>
      </c>
      <c r="C4" s="6">
        <v>27</v>
      </c>
      <c r="D4" s="6">
        <v>26</v>
      </c>
      <c r="E4" s="6">
        <v>27</v>
      </c>
      <c r="F4" s="6">
        <v>30</v>
      </c>
      <c r="G4" s="6">
        <v>28</v>
      </c>
      <c r="H4" s="6">
        <v>30</v>
      </c>
      <c r="I4" s="6">
        <v>33</v>
      </c>
      <c r="J4" s="6">
        <v>30</v>
      </c>
      <c r="K4" s="6">
        <v>31</v>
      </c>
      <c r="L4" s="6">
        <v>30</v>
      </c>
      <c r="M4" s="6">
        <v>36</v>
      </c>
      <c r="N4" s="6">
        <v>31</v>
      </c>
      <c r="O4" s="6">
        <v>34</v>
      </c>
      <c r="P4" s="6">
        <v>33</v>
      </c>
      <c r="Q4" s="6">
        <v>36</v>
      </c>
      <c r="R4" s="6">
        <v>31</v>
      </c>
      <c r="S4" s="6">
        <v>34</v>
      </c>
      <c r="T4" s="6">
        <v>32</v>
      </c>
      <c r="U4" s="6">
        <v>27</v>
      </c>
    </row>
    <row r="5" spans="1:21" x14ac:dyDescent="0.2">
      <c r="A5" s="5" t="s">
        <v>16</v>
      </c>
      <c r="B5" s="6">
        <v>984</v>
      </c>
      <c r="C5" s="6">
        <v>1014</v>
      </c>
      <c r="D5" s="6">
        <v>1061</v>
      </c>
      <c r="E5" s="6">
        <v>1100</v>
      </c>
      <c r="F5" s="6">
        <v>1168</v>
      </c>
      <c r="G5" s="6">
        <v>1215</v>
      </c>
      <c r="H5" s="6">
        <v>1295</v>
      </c>
      <c r="I5" s="6">
        <v>1308</v>
      </c>
      <c r="J5" s="6">
        <v>1322</v>
      </c>
      <c r="K5" s="6">
        <v>1312</v>
      </c>
      <c r="L5" s="6">
        <v>1328</v>
      </c>
      <c r="M5" s="6">
        <v>1309</v>
      </c>
      <c r="N5" s="6">
        <v>1307</v>
      </c>
      <c r="O5" s="6">
        <v>1355</v>
      </c>
      <c r="P5" s="6">
        <v>1425</v>
      </c>
      <c r="Q5" s="6">
        <v>1490</v>
      </c>
      <c r="R5" s="6">
        <v>1554</v>
      </c>
      <c r="S5" s="6">
        <v>1687</v>
      </c>
      <c r="T5" s="6">
        <v>1934</v>
      </c>
      <c r="U5" s="6">
        <v>1978</v>
      </c>
    </row>
    <row r="6" spans="1:21" x14ac:dyDescent="0.2">
      <c r="A6" s="5" t="s">
        <v>17</v>
      </c>
      <c r="B6" s="6">
        <v>1024</v>
      </c>
      <c r="C6" s="6">
        <v>1046</v>
      </c>
      <c r="D6" s="6">
        <v>1062</v>
      </c>
      <c r="E6" s="6">
        <v>1018</v>
      </c>
      <c r="F6" s="6">
        <v>1015</v>
      </c>
      <c r="G6" s="6">
        <v>1039</v>
      </c>
      <c r="H6" s="6">
        <v>1048</v>
      </c>
      <c r="I6" s="6">
        <v>1061</v>
      </c>
      <c r="J6" s="6">
        <v>1083</v>
      </c>
      <c r="K6" s="6">
        <v>1067</v>
      </c>
      <c r="L6" s="6">
        <v>1139</v>
      </c>
      <c r="M6" s="6">
        <v>1102</v>
      </c>
      <c r="N6" s="6">
        <v>1087</v>
      </c>
      <c r="O6" s="6">
        <v>1184</v>
      </c>
      <c r="P6" s="6">
        <v>1224</v>
      </c>
      <c r="Q6" s="6">
        <v>1173</v>
      </c>
      <c r="R6" s="6">
        <v>1177</v>
      </c>
      <c r="S6" s="6">
        <v>1264</v>
      </c>
      <c r="T6" s="6">
        <v>1319</v>
      </c>
      <c r="U6" s="6">
        <v>1307</v>
      </c>
    </row>
    <row r="7" spans="1:21" x14ac:dyDescent="0.2">
      <c r="A7" s="5" t="s">
        <v>18</v>
      </c>
      <c r="B7" s="6">
        <v>956</v>
      </c>
      <c r="C7" s="6">
        <v>996</v>
      </c>
      <c r="D7" s="6">
        <v>1047</v>
      </c>
      <c r="E7" s="6">
        <v>1037</v>
      </c>
      <c r="F7" s="6">
        <v>1053</v>
      </c>
      <c r="G7" s="6">
        <v>1093</v>
      </c>
      <c r="H7" s="6">
        <v>1128</v>
      </c>
      <c r="I7" s="6">
        <v>1188</v>
      </c>
      <c r="J7" s="6">
        <v>1230</v>
      </c>
      <c r="K7" s="6">
        <v>1232</v>
      </c>
      <c r="L7" s="6">
        <v>1320</v>
      </c>
      <c r="M7" s="6">
        <v>1376</v>
      </c>
      <c r="N7" s="6">
        <v>1454</v>
      </c>
      <c r="O7" s="6">
        <v>1513</v>
      </c>
      <c r="P7" s="6">
        <v>1596</v>
      </c>
      <c r="Q7" s="6">
        <v>1549</v>
      </c>
      <c r="R7" s="6">
        <v>1504</v>
      </c>
      <c r="S7" s="6">
        <v>1489</v>
      </c>
      <c r="T7" s="6">
        <v>1695</v>
      </c>
      <c r="U7" s="6">
        <v>2221</v>
      </c>
    </row>
    <row r="8" spans="1:21" x14ac:dyDescent="0.2">
      <c r="A8" s="5" t="s">
        <v>19</v>
      </c>
      <c r="B8" s="6">
        <v>1</v>
      </c>
      <c r="C8" s="6">
        <v>1</v>
      </c>
      <c r="D8" s="6">
        <v>1</v>
      </c>
      <c r="E8" s="6">
        <v>1</v>
      </c>
      <c r="F8" s="6">
        <v>1</v>
      </c>
      <c r="G8" s="6">
        <v>1</v>
      </c>
      <c r="H8" s="6">
        <v>6</v>
      </c>
      <c r="I8" s="6">
        <v>6</v>
      </c>
      <c r="J8" s="6">
        <v>10</v>
      </c>
      <c r="K8" s="6">
        <v>9</v>
      </c>
      <c r="L8" s="6">
        <v>13</v>
      </c>
      <c r="M8" s="6">
        <v>12</v>
      </c>
      <c r="N8" s="6">
        <v>10</v>
      </c>
      <c r="O8" s="6">
        <v>14</v>
      </c>
      <c r="P8" s="6">
        <v>16</v>
      </c>
      <c r="Q8" s="6">
        <v>19</v>
      </c>
      <c r="R8" s="6">
        <v>18</v>
      </c>
      <c r="S8" s="6">
        <v>22</v>
      </c>
      <c r="T8" s="6">
        <v>16</v>
      </c>
      <c r="U8" s="6">
        <v>15</v>
      </c>
    </row>
    <row r="9" spans="1:21" x14ac:dyDescent="0.2">
      <c r="A9" s="5" t="s">
        <v>21</v>
      </c>
      <c r="B9" s="6">
        <v>8768</v>
      </c>
      <c r="C9" s="6">
        <v>9126</v>
      </c>
      <c r="D9" s="6">
        <v>9245</v>
      </c>
      <c r="E9" s="6">
        <v>9219</v>
      </c>
      <c r="F9" s="6">
        <v>9108</v>
      </c>
      <c r="G9" s="6">
        <v>9132</v>
      </c>
      <c r="H9" s="6">
        <v>9181</v>
      </c>
      <c r="I9" s="6">
        <v>9302</v>
      </c>
      <c r="J9" s="6">
        <v>9424</v>
      </c>
      <c r="K9" s="6">
        <v>9309</v>
      </c>
      <c r="L9" s="6">
        <v>9335</v>
      </c>
      <c r="M9" s="6">
        <v>9222</v>
      </c>
      <c r="N9" s="6">
        <v>9142</v>
      </c>
      <c r="O9" s="6">
        <v>9354</v>
      </c>
      <c r="P9" s="6">
        <v>9426</v>
      </c>
      <c r="Q9" s="6">
        <v>9224</v>
      </c>
      <c r="R9" s="6">
        <v>9132</v>
      </c>
      <c r="S9" s="6">
        <v>9427</v>
      </c>
      <c r="T9" s="6">
        <v>9766</v>
      </c>
      <c r="U9" s="6">
        <v>9703</v>
      </c>
    </row>
    <row r="10" spans="1:21" x14ac:dyDescent="0.2">
      <c r="A10" s="5" t="s">
        <v>22</v>
      </c>
      <c r="B10" s="6">
        <v>16</v>
      </c>
      <c r="C10" s="6">
        <v>26</v>
      </c>
      <c r="D10" s="6">
        <v>33</v>
      </c>
      <c r="E10" s="6">
        <v>33</v>
      </c>
      <c r="F10" s="6">
        <v>35</v>
      </c>
      <c r="G10" s="6">
        <v>44</v>
      </c>
      <c r="H10" s="6">
        <v>47</v>
      </c>
      <c r="I10" s="6">
        <v>55</v>
      </c>
      <c r="J10" s="6">
        <v>56</v>
      </c>
      <c r="K10" s="6">
        <v>59</v>
      </c>
      <c r="L10" s="6">
        <v>66</v>
      </c>
      <c r="M10" s="6">
        <v>73</v>
      </c>
      <c r="N10" s="6">
        <v>82</v>
      </c>
      <c r="O10" s="6">
        <v>102</v>
      </c>
      <c r="P10" s="6">
        <v>112</v>
      </c>
      <c r="Q10" s="6">
        <v>138</v>
      </c>
      <c r="R10" s="6">
        <v>173</v>
      </c>
      <c r="S10" s="6">
        <v>196</v>
      </c>
      <c r="T10" s="6">
        <v>221</v>
      </c>
      <c r="U10" s="6">
        <v>229</v>
      </c>
    </row>
    <row r="11" spans="1:21" x14ac:dyDescent="0.2">
      <c r="A11" s="5" t="s">
        <v>32</v>
      </c>
      <c r="B11" s="6">
        <v>285</v>
      </c>
      <c r="C11" s="6">
        <v>297</v>
      </c>
      <c r="D11" s="6">
        <v>289</v>
      </c>
      <c r="E11" s="6">
        <v>289</v>
      </c>
      <c r="F11" s="6">
        <v>293</v>
      </c>
      <c r="G11" s="6">
        <v>308</v>
      </c>
      <c r="H11" s="6">
        <v>307</v>
      </c>
      <c r="I11" s="6">
        <v>324</v>
      </c>
      <c r="J11" s="6">
        <v>338</v>
      </c>
      <c r="K11" s="6">
        <v>343</v>
      </c>
      <c r="L11" s="6">
        <v>353</v>
      </c>
      <c r="M11" s="6">
        <v>339</v>
      </c>
      <c r="N11" s="6">
        <v>336</v>
      </c>
      <c r="O11" s="6">
        <v>383</v>
      </c>
      <c r="P11" s="6">
        <v>390</v>
      </c>
      <c r="Q11" s="6">
        <v>378</v>
      </c>
      <c r="R11" s="6">
        <v>392</v>
      </c>
      <c r="S11" s="6">
        <v>412</v>
      </c>
      <c r="T11" s="6">
        <v>508</v>
      </c>
      <c r="U11" s="6">
        <v>599</v>
      </c>
    </row>
    <row r="12" spans="1:21" x14ac:dyDescent="0.2">
      <c r="A12" s="5" t="s">
        <v>20</v>
      </c>
      <c r="B12" s="6">
        <v>380</v>
      </c>
      <c r="C12" s="6">
        <v>377</v>
      </c>
      <c r="D12" s="6">
        <v>540</v>
      </c>
      <c r="E12" s="6">
        <v>569</v>
      </c>
      <c r="F12" s="6">
        <v>580</v>
      </c>
      <c r="G12" s="6">
        <v>647</v>
      </c>
      <c r="H12" s="6">
        <v>531</v>
      </c>
      <c r="I12" s="6">
        <v>585</v>
      </c>
      <c r="J12" s="6">
        <v>703</v>
      </c>
      <c r="K12" s="6">
        <v>878</v>
      </c>
      <c r="L12" s="6">
        <v>1175</v>
      </c>
      <c r="M12" s="6">
        <v>1503</v>
      </c>
      <c r="N12" s="6">
        <v>1458</v>
      </c>
      <c r="O12" s="6">
        <v>1315</v>
      </c>
      <c r="P12" s="6">
        <v>1342</v>
      </c>
      <c r="Q12" s="6">
        <v>1358</v>
      </c>
      <c r="R12" s="6">
        <v>1563</v>
      </c>
      <c r="S12" s="6">
        <v>1778</v>
      </c>
      <c r="T12" s="6">
        <v>1474</v>
      </c>
      <c r="U12" s="6">
        <v>1423</v>
      </c>
    </row>
    <row r="13" spans="1:21" x14ac:dyDescent="0.2">
      <c r="A13" s="8" t="s">
        <v>23</v>
      </c>
      <c r="B13" s="6"/>
      <c r="C13" s="6"/>
      <c r="D13" s="6"/>
      <c r="E13" s="6"/>
      <c r="F13" s="6"/>
      <c r="G13" s="6"/>
      <c r="H13" s="6"/>
      <c r="I13" s="6"/>
      <c r="J13" s="6"/>
      <c r="K13" s="6"/>
      <c r="L13" s="6"/>
      <c r="M13" s="6"/>
      <c r="N13" s="6"/>
      <c r="O13" s="6"/>
      <c r="P13" s="6"/>
      <c r="Q13" s="6"/>
      <c r="R13" s="6"/>
      <c r="S13" s="6"/>
      <c r="T13" s="6"/>
      <c r="U13" s="6"/>
    </row>
    <row r="14" spans="1:21" x14ac:dyDescent="0.2">
      <c r="A14" s="5" t="s">
        <v>15</v>
      </c>
      <c r="B14" s="9">
        <f>B4/B$3*100</f>
        <v>0.20900321543408359</v>
      </c>
      <c r="C14" s="9">
        <f t="shared" ref="C14:O14" si="0">C4/C$3*100</f>
        <v>0.209140201394268</v>
      </c>
      <c r="D14" s="9">
        <f t="shared" si="0"/>
        <v>0.19542994588093807</v>
      </c>
      <c r="E14" s="9">
        <f t="shared" si="0"/>
        <v>0.2031144211238998</v>
      </c>
      <c r="F14" s="9">
        <f t="shared" si="0"/>
        <v>0.22585259354061582</v>
      </c>
      <c r="G14" s="9">
        <f t="shared" si="0"/>
        <v>0.20729991856074628</v>
      </c>
      <c r="H14" s="9">
        <f t="shared" si="0"/>
        <v>0.22102703897443457</v>
      </c>
      <c r="I14" s="9">
        <f t="shared" si="0"/>
        <v>0.23806088587505408</v>
      </c>
      <c r="J14" s="9">
        <f t="shared" si="0"/>
        <v>0.21132713440405751</v>
      </c>
      <c r="K14" s="9">
        <f t="shared" si="0"/>
        <v>0.21769662921348312</v>
      </c>
      <c r="L14" s="9">
        <f t="shared" si="0"/>
        <v>0.20326580391625448</v>
      </c>
      <c r="M14" s="9">
        <f t="shared" si="0"/>
        <v>0.24044883783061713</v>
      </c>
      <c r="N14" s="9">
        <f t="shared" si="0"/>
        <v>0.20795599382840277</v>
      </c>
      <c r="O14" s="9">
        <f t="shared" si="0"/>
        <v>0.22289235610331715</v>
      </c>
      <c r="P14" s="9">
        <f t="shared" ref="P14:S14" si="1">P4/P$3*100</f>
        <v>0.21202775636083271</v>
      </c>
      <c r="Q14" s="9">
        <f t="shared" si="1"/>
        <v>0.23429873088187439</v>
      </c>
      <c r="R14" s="9">
        <f t="shared" si="1"/>
        <v>0.19943386515697376</v>
      </c>
      <c r="S14" s="9">
        <f t="shared" si="1"/>
        <v>0.2084738487951438</v>
      </c>
      <c r="T14" s="9">
        <f t="shared" ref="T14:U14" si="2">T4/T$3*100</f>
        <v>0.18862363689949896</v>
      </c>
      <c r="U14" s="9">
        <f t="shared" si="2"/>
        <v>0.15426808364758313</v>
      </c>
    </row>
    <row r="15" spans="1:21" x14ac:dyDescent="0.2">
      <c r="A15" s="5" t="s">
        <v>16</v>
      </c>
      <c r="B15" s="9">
        <f t="shared" ref="B15:O15" si="3">B5/B$3*100</f>
        <v>7.9099678456591649</v>
      </c>
      <c r="C15" s="9">
        <f t="shared" si="3"/>
        <v>7.8543764523625104</v>
      </c>
      <c r="D15" s="9">
        <f t="shared" si="3"/>
        <v>7.9750450992182813</v>
      </c>
      <c r="E15" s="9">
        <f t="shared" si="3"/>
        <v>8.2750319717144354</v>
      </c>
      <c r="F15" s="9">
        <f t="shared" si="3"/>
        <v>8.7931943085146429</v>
      </c>
      <c r="G15" s="9">
        <f t="shared" si="3"/>
        <v>8.995335751832382</v>
      </c>
      <c r="H15" s="9">
        <f t="shared" si="3"/>
        <v>9.5410005157297562</v>
      </c>
      <c r="I15" s="9">
        <f t="shared" si="3"/>
        <v>9.4358678401385081</v>
      </c>
      <c r="J15" s="9">
        <f t="shared" si="3"/>
        <v>9.3124823894054654</v>
      </c>
      <c r="K15" s="9">
        <f t="shared" si="3"/>
        <v>9.213483146067416</v>
      </c>
      <c r="L15" s="9">
        <f t="shared" si="3"/>
        <v>8.9978995866928653</v>
      </c>
      <c r="M15" s="9">
        <f t="shared" si="3"/>
        <v>8.7429869088966061</v>
      </c>
      <c r="N15" s="9">
        <f t="shared" si="3"/>
        <v>8.7676930301200766</v>
      </c>
      <c r="O15" s="9">
        <f t="shared" si="3"/>
        <v>8.8829159564704341</v>
      </c>
      <c r="P15" s="9">
        <f t="shared" ref="P15:S15" si="4">P5/P$3*100</f>
        <v>9.1557440246723196</v>
      </c>
      <c r="Q15" s="9">
        <f t="shared" si="4"/>
        <v>9.6973641392775782</v>
      </c>
      <c r="R15" s="9">
        <f t="shared" si="4"/>
        <v>9.9974266598044252</v>
      </c>
      <c r="S15" s="9">
        <f t="shared" si="4"/>
        <v>10.343981850511987</v>
      </c>
      <c r="T15" s="9">
        <f t="shared" ref="T15:U15" si="5">T5/T$3*100</f>
        <v>11.399941055113469</v>
      </c>
      <c r="U15" s="9">
        <f t="shared" si="5"/>
        <v>11.301565535367386</v>
      </c>
    </row>
    <row r="16" spans="1:21" x14ac:dyDescent="0.2">
      <c r="A16" s="5" t="s">
        <v>17</v>
      </c>
      <c r="B16" s="9">
        <f t="shared" ref="B16:O16" si="6">B6/B$3*100</f>
        <v>8.2315112540192921</v>
      </c>
      <c r="C16" s="9">
        <f t="shared" si="6"/>
        <v>8.1022463206816422</v>
      </c>
      <c r="D16" s="9">
        <f t="shared" si="6"/>
        <v>7.9825616355983158</v>
      </c>
      <c r="E16" s="9">
        <f t="shared" si="6"/>
        <v>7.658165952004814</v>
      </c>
      <c r="F16" s="9">
        <f t="shared" si="6"/>
        <v>7.6413460814575025</v>
      </c>
      <c r="G16" s="9">
        <f t="shared" si="6"/>
        <v>7.6923076923076925</v>
      </c>
      <c r="H16" s="9">
        <f t="shared" si="6"/>
        <v>7.7212112281735799</v>
      </c>
      <c r="I16" s="9">
        <f t="shared" si="6"/>
        <v>7.6540181791949209</v>
      </c>
      <c r="J16" s="9">
        <f t="shared" si="6"/>
        <v>7.6289095519864754</v>
      </c>
      <c r="K16" s="9">
        <f t="shared" si="6"/>
        <v>7.492977528089888</v>
      </c>
      <c r="L16" s="9">
        <f t="shared" si="6"/>
        <v>7.7173250220204617</v>
      </c>
      <c r="M16" s="9">
        <f t="shared" si="6"/>
        <v>7.3604060913705585</v>
      </c>
      <c r="N16" s="9">
        <f t="shared" si="6"/>
        <v>7.2918762997249615</v>
      </c>
      <c r="O16" s="9">
        <f t="shared" si="6"/>
        <v>7.7618985184213978</v>
      </c>
      <c r="P16" s="9">
        <f t="shared" ref="P16:S16" si="7">P6/P$3*100</f>
        <v>7.8643022359290677</v>
      </c>
      <c r="Q16" s="9">
        <f t="shared" si="7"/>
        <v>7.6342336479010742</v>
      </c>
      <c r="R16" s="9">
        <f t="shared" si="7"/>
        <v>7.5720535254760675</v>
      </c>
      <c r="S16" s="9">
        <f t="shared" si="7"/>
        <v>7.7503219081488748</v>
      </c>
      <c r="T16" s="9">
        <f t="shared" ref="T16:U16" si="8">T6/T$3*100</f>
        <v>7.7748305334512224</v>
      </c>
      <c r="U16" s="9">
        <f t="shared" si="8"/>
        <v>7.4677179750885614</v>
      </c>
    </row>
    <row r="17" spans="1:21" x14ac:dyDescent="0.2">
      <c r="A17" s="5" t="s">
        <v>18</v>
      </c>
      <c r="B17" s="9">
        <f t="shared" ref="B17:O17" si="9">B7/B$3*100</f>
        <v>7.684887459807074</v>
      </c>
      <c r="C17" s="9">
        <f t="shared" si="9"/>
        <v>7.714949651432998</v>
      </c>
      <c r="D17" s="9">
        <f t="shared" si="9"/>
        <v>7.8698135898977757</v>
      </c>
      <c r="E17" s="9">
        <f t="shared" si="9"/>
        <v>7.8010983224253376</v>
      </c>
      <c r="F17" s="9">
        <f t="shared" si="9"/>
        <v>7.9274260332756157</v>
      </c>
      <c r="G17" s="9">
        <f t="shared" si="9"/>
        <v>8.0921003923891313</v>
      </c>
      <c r="H17" s="9">
        <f t="shared" si="9"/>
        <v>8.3106166654387383</v>
      </c>
      <c r="I17" s="9">
        <f t="shared" si="9"/>
        <v>8.5701918915019473</v>
      </c>
      <c r="J17" s="9">
        <f t="shared" si="9"/>
        <v>8.6644125105663559</v>
      </c>
      <c r="K17" s="9">
        <f t="shared" si="9"/>
        <v>8.6516853932584272</v>
      </c>
      <c r="L17" s="9">
        <f t="shared" si="9"/>
        <v>8.9436953723151973</v>
      </c>
      <c r="M17" s="9">
        <f t="shared" si="9"/>
        <v>9.1904889126369227</v>
      </c>
      <c r="N17" s="9">
        <f t="shared" si="9"/>
        <v>9.7538069363386324</v>
      </c>
      <c r="O17" s="9">
        <f t="shared" si="9"/>
        <v>9.9187098465976131</v>
      </c>
      <c r="P17" s="9">
        <f t="shared" ref="P17:S17" si="10">P7/P$3*100</f>
        <v>10.254433307632999</v>
      </c>
      <c r="Q17" s="9">
        <f t="shared" si="10"/>
        <v>10.081353726000652</v>
      </c>
      <c r="R17" s="9">
        <f t="shared" si="10"/>
        <v>9.6757591353576942</v>
      </c>
      <c r="S17" s="9">
        <f t="shared" si="10"/>
        <v>9.1299282604696792</v>
      </c>
      <c r="T17" s="9">
        <f t="shared" ref="T17:U17" si="11">T7/T$3*100</f>
        <v>9.9911582670203369</v>
      </c>
      <c r="U17" s="9">
        <f t="shared" si="11"/>
        <v>12.689978288195636</v>
      </c>
    </row>
    <row r="18" spans="1:21" x14ac:dyDescent="0.2">
      <c r="A18" s="5" t="s">
        <v>19</v>
      </c>
      <c r="B18" s="9">
        <f t="shared" ref="B18:O18" si="12">B8/B$3*100</f>
        <v>8.0385852090032149E-3</v>
      </c>
      <c r="C18" s="9">
        <f t="shared" si="12"/>
        <v>7.7459333849728886E-3</v>
      </c>
      <c r="D18" s="9">
        <f t="shared" si="12"/>
        <v>7.5165363800360797E-3</v>
      </c>
      <c r="E18" s="9">
        <f t="shared" si="12"/>
        <v>7.5227563379222139E-3</v>
      </c>
      <c r="F18" s="9">
        <f t="shared" si="12"/>
        <v>7.5284197846871934E-3</v>
      </c>
      <c r="G18" s="9">
        <f t="shared" si="12"/>
        <v>7.4035685200266529E-3</v>
      </c>
      <c r="H18" s="9">
        <f t="shared" si="12"/>
        <v>4.4205407794886908E-2</v>
      </c>
      <c r="I18" s="9">
        <f t="shared" si="12"/>
        <v>4.3283797431828017E-2</v>
      </c>
      <c r="J18" s="9">
        <f t="shared" si="12"/>
        <v>7.0442378134685818E-2</v>
      </c>
      <c r="K18" s="9">
        <f t="shared" si="12"/>
        <v>6.3202247191011238E-2</v>
      </c>
      <c r="L18" s="9">
        <f t="shared" si="12"/>
        <v>8.8081848363710274E-2</v>
      </c>
      <c r="M18" s="9">
        <f t="shared" si="12"/>
        <v>8.0149612610205714E-2</v>
      </c>
      <c r="N18" s="9">
        <f t="shared" si="12"/>
        <v>6.7082578654323474E-2</v>
      </c>
      <c r="O18" s="9">
        <f t="shared" si="12"/>
        <v>9.1779205454307067E-2</v>
      </c>
      <c r="P18" s="9">
        <f t="shared" ref="P18:S18" si="13">P8/P$3*100</f>
        <v>0.10280133641737343</v>
      </c>
      <c r="Q18" s="9">
        <f t="shared" si="13"/>
        <v>0.12365766352098925</v>
      </c>
      <c r="R18" s="9">
        <f t="shared" si="13"/>
        <v>0.11580030880082347</v>
      </c>
      <c r="S18" s="9">
        <f t="shared" si="13"/>
        <v>0.13489484333803423</v>
      </c>
      <c r="T18" s="9">
        <f t="shared" ref="T18:U18" si="14">T8/T$3*100</f>
        <v>9.4311818449749479E-2</v>
      </c>
      <c r="U18" s="9">
        <f t="shared" si="14"/>
        <v>8.5704490915323964E-2</v>
      </c>
    </row>
    <row r="19" spans="1:21" x14ac:dyDescent="0.2">
      <c r="A19" s="5" t="s">
        <v>21</v>
      </c>
      <c r="B19" s="9">
        <f t="shared" ref="B19:O19" si="15">B9/B$3*100</f>
        <v>70.482315112540192</v>
      </c>
      <c r="C19" s="9">
        <f t="shared" si="15"/>
        <v>70.689388071262584</v>
      </c>
      <c r="D19" s="9">
        <f t="shared" si="15"/>
        <v>69.490378833433553</v>
      </c>
      <c r="E19" s="9">
        <f t="shared" si="15"/>
        <v>69.3522906793049</v>
      </c>
      <c r="F19" s="9">
        <f t="shared" si="15"/>
        <v>68.56884739893097</v>
      </c>
      <c r="G19" s="9">
        <f t="shared" si="15"/>
        <v>67.609387724883391</v>
      </c>
      <c r="H19" s="9">
        <f t="shared" si="15"/>
        <v>67.641641494142775</v>
      </c>
      <c r="I19" s="9">
        <f t="shared" si="15"/>
        <v>67.104313951810695</v>
      </c>
      <c r="J19" s="9">
        <f t="shared" si="15"/>
        <v>66.384897154127913</v>
      </c>
      <c r="K19" s="9">
        <f t="shared" si="15"/>
        <v>65.372191011235955</v>
      </c>
      <c r="L19" s="9">
        <f t="shared" si="15"/>
        <v>63.249542651941191</v>
      </c>
      <c r="M19" s="9">
        <f t="shared" si="15"/>
        <v>61.594977290943099</v>
      </c>
      <c r="N19" s="9">
        <f t="shared" si="15"/>
        <v>61.326893405782521</v>
      </c>
      <c r="O19" s="9">
        <f t="shared" si="15"/>
        <v>61.321620558542023</v>
      </c>
      <c r="P19" s="9">
        <f t="shared" ref="P19:S19" si="16">P9/P$3*100</f>
        <v>60.562837316885123</v>
      </c>
      <c r="Q19" s="9">
        <f t="shared" si="16"/>
        <v>60.032541490400263</v>
      </c>
      <c r="R19" s="9">
        <f t="shared" si="16"/>
        <v>58.749356664951101</v>
      </c>
      <c r="S19" s="9">
        <f t="shared" si="16"/>
        <v>57.802440370347661</v>
      </c>
      <c r="T19" s="9">
        <f t="shared" ref="T19:U19" si="17">T9/T$3*100</f>
        <v>57.565576186265844</v>
      </c>
      <c r="U19" s="9">
        <f t="shared" si="17"/>
        <v>55.439378356759228</v>
      </c>
    </row>
    <row r="20" spans="1:21" x14ac:dyDescent="0.2">
      <c r="A20" s="5" t="s">
        <v>22</v>
      </c>
      <c r="B20" s="9">
        <f t="shared" ref="B20:O20" si="18">B10/B$3*100</f>
        <v>0.12861736334405144</v>
      </c>
      <c r="C20" s="9">
        <f t="shared" si="18"/>
        <v>0.20139426800929511</v>
      </c>
      <c r="D20" s="9">
        <f t="shared" si="18"/>
        <v>0.24804570054119063</v>
      </c>
      <c r="E20" s="9">
        <f t="shared" si="18"/>
        <v>0.24825095915143308</v>
      </c>
      <c r="F20" s="9">
        <f t="shared" si="18"/>
        <v>0.26349469246405177</v>
      </c>
      <c r="G20" s="9">
        <f t="shared" si="18"/>
        <v>0.3257570148811727</v>
      </c>
      <c r="H20" s="9">
        <f t="shared" si="18"/>
        <v>0.34627569439328076</v>
      </c>
      <c r="I20" s="9">
        <f t="shared" si="18"/>
        <v>0.39676814312509018</v>
      </c>
      <c r="J20" s="9">
        <f t="shared" si="18"/>
        <v>0.39447731755424065</v>
      </c>
      <c r="K20" s="9">
        <f t="shared" si="18"/>
        <v>0.41432584269662925</v>
      </c>
      <c r="L20" s="9">
        <f t="shared" si="18"/>
        <v>0.4471847686157599</v>
      </c>
      <c r="M20" s="9">
        <f t="shared" si="18"/>
        <v>0.48757681004541814</v>
      </c>
      <c r="N20" s="9">
        <f t="shared" si="18"/>
        <v>0.55007714496545246</v>
      </c>
      <c r="O20" s="9">
        <f t="shared" si="18"/>
        <v>0.66867706830995155</v>
      </c>
      <c r="P20" s="9">
        <f t="shared" ref="P20:S20" si="19">P10/P$3*100</f>
        <v>0.71960935492161404</v>
      </c>
      <c r="Q20" s="9">
        <f t="shared" si="19"/>
        <v>0.89814513504718507</v>
      </c>
      <c r="R20" s="9">
        <f t="shared" si="19"/>
        <v>1.1129696345856923</v>
      </c>
      <c r="S20" s="9">
        <f t="shared" si="19"/>
        <v>1.2017904224661229</v>
      </c>
      <c r="T20" s="9">
        <f t="shared" ref="T20:U20" si="20">T10/T$3*100</f>
        <v>1.3026819923371646</v>
      </c>
      <c r="U20" s="9">
        <f t="shared" si="20"/>
        <v>1.3084218946406125</v>
      </c>
    </row>
    <row r="21" spans="1:21" x14ac:dyDescent="0.2">
      <c r="A21" s="5" t="s">
        <v>32</v>
      </c>
      <c r="B21" s="9">
        <f t="shared" ref="B21:O21" si="21">B11/B$3*100</f>
        <v>2.2909967845659165</v>
      </c>
      <c r="C21" s="9">
        <f t="shared" si="21"/>
        <v>2.3005422153369484</v>
      </c>
      <c r="D21" s="9">
        <f t="shared" si="21"/>
        <v>2.1722790138304271</v>
      </c>
      <c r="E21" s="9">
        <f t="shared" si="21"/>
        <v>2.17407658165952</v>
      </c>
      <c r="F21" s="9">
        <f t="shared" si="21"/>
        <v>2.2058269969133479</v>
      </c>
      <c r="G21" s="9">
        <f t="shared" si="21"/>
        <v>2.280299104168209</v>
      </c>
      <c r="H21" s="9">
        <f t="shared" si="21"/>
        <v>2.2618433655050469</v>
      </c>
      <c r="I21" s="9">
        <f t="shared" si="21"/>
        <v>2.3373250613187131</v>
      </c>
      <c r="J21" s="9">
        <f t="shared" si="21"/>
        <v>2.3809523809523809</v>
      </c>
      <c r="K21" s="9">
        <f t="shared" si="21"/>
        <v>2.4087078651685396</v>
      </c>
      <c r="L21" s="9">
        <f t="shared" si="21"/>
        <v>2.3917609594145945</v>
      </c>
      <c r="M21" s="9">
        <f t="shared" si="21"/>
        <v>2.2642265562383113</v>
      </c>
      <c r="N21" s="9">
        <f t="shared" si="21"/>
        <v>2.2539746427852685</v>
      </c>
      <c r="O21" s="9">
        <f t="shared" si="21"/>
        <v>2.5108168349285434</v>
      </c>
      <c r="P21" s="9">
        <f t="shared" ref="P21:S21" si="22">P11/P$3*100</f>
        <v>2.5057825751734772</v>
      </c>
      <c r="Q21" s="9">
        <f t="shared" si="22"/>
        <v>2.4601366742596809</v>
      </c>
      <c r="R21" s="9">
        <f t="shared" si="22"/>
        <v>2.5218733916623779</v>
      </c>
      <c r="S21" s="9">
        <f t="shared" si="22"/>
        <v>2.5262125206940955</v>
      </c>
      <c r="T21" s="9">
        <f t="shared" ref="T21:U21" si="23">T11/T$3*100</f>
        <v>2.9944002357795463</v>
      </c>
      <c r="U21" s="9">
        <f t="shared" si="23"/>
        <v>3.4224660038852703</v>
      </c>
    </row>
    <row r="22" spans="1:21" x14ac:dyDescent="0.2">
      <c r="A22" s="5" t="s">
        <v>20</v>
      </c>
      <c r="B22" s="9">
        <f t="shared" ref="B22:O22" si="24">B12/B$3*100</f>
        <v>3.054662379421222</v>
      </c>
      <c r="C22" s="9">
        <f t="shared" si="24"/>
        <v>2.9202168861347793</v>
      </c>
      <c r="D22" s="9">
        <f t="shared" si="24"/>
        <v>4.0589296452194823</v>
      </c>
      <c r="E22" s="9">
        <f t="shared" si="24"/>
        <v>4.2804483562777396</v>
      </c>
      <c r="F22" s="9">
        <f t="shared" si="24"/>
        <v>4.3664834751185726</v>
      </c>
      <c r="G22" s="9">
        <f t="shared" si="24"/>
        <v>4.7901088324572445</v>
      </c>
      <c r="H22" s="9">
        <f t="shared" si="24"/>
        <v>3.9121785898474912</v>
      </c>
      <c r="I22" s="9">
        <f t="shared" si="24"/>
        <v>4.2201702496032318</v>
      </c>
      <c r="J22" s="9">
        <f t="shared" si="24"/>
        <v>4.9520991828684133</v>
      </c>
      <c r="K22" s="9">
        <f t="shared" si="24"/>
        <v>6.165730337078652</v>
      </c>
      <c r="L22" s="9">
        <f t="shared" si="24"/>
        <v>7.9612439867199676</v>
      </c>
      <c r="M22" s="9">
        <f t="shared" si="24"/>
        <v>10.038738979428267</v>
      </c>
      <c r="N22" s="9">
        <f t="shared" si="24"/>
        <v>9.7806399678003633</v>
      </c>
      <c r="O22" s="9">
        <f t="shared" si="24"/>
        <v>8.6206896551724146</v>
      </c>
      <c r="P22" s="9">
        <f t="shared" ref="P22:S22" si="25">P12/P$3*100</f>
        <v>8.622462092007197</v>
      </c>
      <c r="Q22" s="9">
        <f t="shared" si="25"/>
        <v>8.8382687927107053</v>
      </c>
      <c r="R22" s="9">
        <f t="shared" si="25"/>
        <v>10.055326814204838</v>
      </c>
      <c r="S22" s="9">
        <f t="shared" si="25"/>
        <v>10.901955975228402</v>
      </c>
      <c r="T22" s="9">
        <f t="shared" ref="T22:U22" si="26">T12/T$3*100</f>
        <v>8.6884762746831719</v>
      </c>
      <c r="U22" s="9">
        <f t="shared" si="26"/>
        <v>8.1304993715004006</v>
      </c>
    </row>
    <row r="23" spans="1:21" x14ac:dyDescent="0.2">
      <c r="A23" s="8" t="s">
        <v>24</v>
      </c>
      <c r="B23" s="7"/>
      <c r="C23" s="7"/>
      <c r="D23" s="7"/>
      <c r="E23" s="7"/>
      <c r="F23" s="7"/>
      <c r="G23" s="7"/>
      <c r="H23" s="7"/>
      <c r="I23" s="7"/>
      <c r="J23" s="7"/>
      <c r="K23" s="7"/>
      <c r="L23" s="7"/>
      <c r="M23" s="7"/>
      <c r="N23" s="7"/>
      <c r="O23" s="7"/>
      <c r="P23" s="7"/>
      <c r="Q23" s="7"/>
      <c r="R23" s="7"/>
      <c r="S23" s="7"/>
      <c r="T23" s="7"/>
      <c r="U23" s="7"/>
    </row>
    <row r="24" spans="1:21" x14ac:dyDescent="0.2">
      <c r="A24" s="5" t="s">
        <v>15</v>
      </c>
      <c r="B24" s="9">
        <f>B4/(B$3-B$11-B$12)*100</f>
        <v>0.2208067940552017</v>
      </c>
      <c r="C24" s="9">
        <f t="shared" ref="C24:O24" si="27">C4/(C$3-C$11-C$12)*100</f>
        <v>0.22066034651847008</v>
      </c>
      <c r="D24" s="9">
        <f t="shared" si="27"/>
        <v>0.20841683366733468</v>
      </c>
      <c r="E24" s="9">
        <f t="shared" si="27"/>
        <v>0.21712907117008443</v>
      </c>
      <c r="F24" s="9">
        <f t="shared" si="27"/>
        <v>0.24174053182917005</v>
      </c>
      <c r="G24" s="9">
        <f t="shared" si="27"/>
        <v>0.22307202039515617</v>
      </c>
      <c r="H24" s="9">
        <f t="shared" si="27"/>
        <v>0.23557126030624262</v>
      </c>
      <c r="I24" s="9">
        <f t="shared" si="27"/>
        <v>0.25476723538948504</v>
      </c>
      <c r="J24" s="9">
        <f t="shared" si="27"/>
        <v>0.22805017103762829</v>
      </c>
      <c r="K24" s="9">
        <f t="shared" si="27"/>
        <v>0.23811352638451491</v>
      </c>
      <c r="L24" s="9">
        <f t="shared" si="27"/>
        <v>0.2267402312750359</v>
      </c>
      <c r="M24" s="9">
        <f t="shared" si="27"/>
        <v>0.27418126428027417</v>
      </c>
      <c r="N24" s="9">
        <f t="shared" si="27"/>
        <v>0.2364066193853428</v>
      </c>
      <c r="O24" s="9">
        <f t="shared" si="27"/>
        <v>0.2508114488049572</v>
      </c>
      <c r="P24" s="9">
        <f t="shared" ref="P24:S24" si="28">P4/(P$3-P$11-P$12)*100</f>
        <v>0.23857721226142278</v>
      </c>
      <c r="Q24" s="9">
        <f t="shared" si="28"/>
        <v>0.26414263702399293</v>
      </c>
      <c r="R24" s="9">
        <f t="shared" si="28"/>
        <v>0.2281256898962396</v>
      </c>
      <c r="S24" s="9">
        <f t="shared" si="28"/>
        <v>0.2408102556838303</v>
      </c>
      <c r="T24" s="9">
        <f t="shared" ref="T24:U24" si="29">T4/(T$3-T$11-T$12)*100</f>
        <v>0.21357538543682841</v>
      </c>
      <c r="U24" s="9">
        <f t="shared" si="29"/>
        <v>0.1744186046511628</v>
      </c>
    </row>
    <row r="25" spans="1:21" x14ac:dyDescent="0.2">
      <c r="A25" s="5" t="s">
        <v>16</v>
      </c>
      <c r="B25" s="9">
        <f t="shared" ref="B25:O25" si="30">B5/(B$3-B$11-B$12)*100</f>
        <v>8.3566878980891719</v>
      </c>
      <c r="C25" s="9">
        <f t="shared" si="30"/>
        <v>8.2870219025825431</v>
      </c>
      <c r="D25" s="9">
        <f t="shared" si="30"/>
        <v>8.5050100200400802</v>
      </c>
      <c r="E25" s="9">
        <f t="shared" si="30"/>
        <v>8.8459991958182549</v>
      </c>
      <c r="F25" s="9">
        <f t="shared" si="30"/>
        <v>9.4117647058823533</v>
      </c>
      <c r="G25" s="9">
        <f t="shared" si="30"/>
        <v>9.679732313575526</v>
      </c>
      <c r="H25" s="9">
        <f t="shared" si="30"/>
        <v>10.168826069886141</v>
      </c>
      <c r="I25" s="9">
        <f t="shared" si="30"/>
        <v>10.09804678452868</v>
      </c>
      <c r="J25" s="9">
        <f t="shared" si="30"/>
        <v>10.049410870391485</v>
      </c>
      <c r="K25" s="9">
        <f t="shared" si="30"/>
        <v>10.077578923112373</v>
      </c>
      <c r="L25" s="9">
        <f t="shared" si="30"/>
        <v>10.037034237774922</v>
      </c>
      <c r="M25" s="9">
        <f t="shared" si="30"/>
        <v>9.9695354150799691</v>
      </c>
      <c r="N25" s="9">
        <f t="shared" si="30"/>
        <v>9.9672081140852598</v>
      </c>
      <c r="O25" s="9">
        <f t="shared" si="30"/>
        <v>9.9955739156093237</v>
      </c>
      <c r="P25" s="9">
        <f t="shared" ref="P25:S25" si="31">P5/(P$3-P$11-P$12)*100</f>
        <v>10.302197802197801</v>
      </c>
      <c r="Q25" s="9">
        <f t="shared" si="31"/>
        <v>10.932570254604153</v>
      </c>
      <c r="R25" s="9">
        <f t="shared" si="31"/>
        <v>11.435720067701817</v>
      </c>
      <c r="S25" s="9">
        <f t="shared" si="31"/>
        <v>11.948438274665344</v>
      </c>
      <c r="T25" s="9">
        <f t="shared" ref="T25:U25" si="32">T5/(T$3-T$11-T$12)*100</f>
        <v>12.907962357338318</v>
      </c>
      <c r="U25" s="9">
        <f t="shared" si="32"/>
        <v>12.777777777777777</v>
      </c>
    </row>
    <row r="26" spans="1:21" x14ac:dyDescent="0.2">
      <c r="A26" s="5" t="s">
        <v>17</v>
      </c>
      <c r="B26" s="9">
        <f t="shared" ref="B26:O26" si="33">B6/(B$3-B$11-B$12)*100</f>
        <v>8.6963906581740975</v>
      </c>
      <c r="C26" s="9">
        <f t="shared" si="33"/>
        <v>8.5485452762340639</v>
      </c>
      <c r="D26" s="9">
        <f t="shared" si="33"/>
        <v>8.5130260521042089</v>
      </c>
      <c r="E26" s="9">
        <f t="shared" si="33"/>
        <v>8.1865701648572582</v>
      </c>
      <c r="F26" s="9">
        <f t="shared" si="33"/>
        <v>8.1788879935535856</v>
      </c>
      <c r="G26" s="9">
        <f t="shared" si="33"/>
        <v>8.2775653282345445</v>
      </c>
      <c r="H26" s="9">
        <f t="shared" si="33"/>
        <v>8.2292893600314088</v>
      </c>
      <c r="I26" s="9">
        <f t="shared" si="33"/>
        <v>8.1911526287346561</v>
      </c>
      <c r="J26" s="9">
        <f t="shared" si="33"/>
        <v>8.2326111744583805</v>
      </c>
      <c r="K26" s="9">
        <f t="shared" si="33"/>
        <v>8.1957139565250792</v>
      </c>
      <c r="L26" s="9">
        <f t="shared" si="33"/>
        <v>8.6085707807421965</v>
      </c>
      <c r="M26" s="9">
        <f t="shared" si="33"/>
        <v>8.3929931454683935</v>
      </c>
      <c r="N26" s="9">
        <f t="shared" si="33"/>
        <v>8.2894837184473413</v>
      </c>
      <c r="O26" s="9">
        <f t="shared" si="33"/>
        <v>8.7341398642667443</v>
      </c>
      <c r="P26" s="9">
        <f t="shared" ref="P26:S26" si="34">P6/(P$3-P$11-P$12)*100</f>
        <v>8.8490456911509536</v>
      </c>
      <c r="Q26" s="9">
        <f t="shared" si="34"/>
        <v>8.6066475896984365</v>
      </c>
      <c r="R26" s="9">
        <f t="shared" si="34"/>
        <v>8.6614173228346463</v>
      </c>
      <c r="S26" s="9">
        <f t="shared" si="34"/>
        <v>8.9524753877753387</v>
      </c>
      <c r="T26" s="9">
        <f t="shared" ref="T26:U26" si="35">T6/(T$3-T$11-T$12)*100</f>
        <v>8.8033104184742701</v>
      </c>
      <c r="U26" s="9">
        <f t="shared" si="35"/>
        <v>8.4431524547803622</v>
      </c>
    </row>
    <row r="27" spans="1:21" x14ac:dyDescent="0.2">
      <c r="A27" s="5" t="s">
        <v>18</v>
      </c>
      <c r="B27" s="9">
        <f t="shared" ref="B27:O27" si="36">B7/(B$3-B$11-B$12)*100</f>
        <v>8.118895966029724</v>
      </c>
      <c r="C27" s="9">
        <f t="shared" si="36"/>
        <v>8.1399150049035622</v>
      </c>
      <c r="D27" s="9">
        <f t="shared" si="36"/>
        <v>8.3927855711422854</v>
      </c>
      <c r="E27" s="9">
        <f t="shared" si="36"/>
        <v>8.3393646964213914</v>
      </c>
      <c r="F27" s="9">
        <f t="shared" si="36"/>
        <v>8.4850926672038689</v>
      </c>
      <c r="G27" s="9">
        <f t="shared" si="36"/>
        <v>8.7077756532823454</v>
      </c>
      <c r="H27" s="9">
        <f t="shared" si="36"/>
        <v>8.857479387514724</v>
      </c>
      <c r="I27" s="9">
        <f t="shared" si="36"/>
        <v>9.1716204740214629</v>
      </c>
      <c r="J27" s="9">
        <f t="shared" si="36"/>
        <v>9.3500570125427593</v>
      </c>
      <c r="K27" s="9">
        <f t="shared" si="36"/>
        <v>9.4630924034103998</v>
      </c>
      <c r="L27" s="9">
        <f t="shared" si="36"/>
        <v>9.9765701761015784</v>
      </c>
      <c r="M27" s="9">
        <f t="shared" si="36"/>
        <v>10.479817212490481</v>
      </c>
      <c r="N27" s="9">
        <f t="shared" si="36"/>
        <v>11.088233051170594</v>
      </c>
      <c r="O27" s="9">
        <f t="shared" si="36"/>
        <v>11.161109471820597</v>
      </c>
      <c r="P27" s="9">
        <f t="shared" ref="P27:S27" si="37">P7/(P$3-P$11-P$12)*100</f>
        <v>11.538461538461538</v>
      </c>
      <c r="Q27" s="9">
        <f t="shared" si="37"/>
        <v>11.365470687504587</v>
      </c>
      <c r="R27" s="9">
        <f t="shared" si="37"/>
        <v>11.06777540657885</v>
      </c>
      <c r="S27" s="9">
        <f t="shared" si="37"/>
        <v>10.546072668035981</v>
      </c>
      <c r="T27" s="9">
        <f t="shared" ref="T27:U27" si="38">T7/(T$3-T$11-T$12)*100</f>
        <v>11.312821197357005</v>
      </c>
      <c r="U27" s="9">
        <f t="shared" si="38"/>
        <v>14.347545219638244</v>
      </c>
    </row>
    <row r="28" spans="1:21" x14ac:dyDescent="0.2">
      <c r="A28" s="5" t="s">
        <v>19</v>
      </c>
      <c r="B28" s="9">
        <f t="shared" ref="B28:O28" si="39">B8/(B$3-B$11-B$12)*100</f>
        <v>8.4925690021231421E-3</v>
      </c>
      <c r="C28" s="9">
        <f t="shared" si="39"/>
        <v>8.1726054266100037E-3</v>
      </c>
      <c r="D28" s="9">
        <f t="shared" si="39"/>
        <v>8.0160320641282558E-3</v>
      </c>
      <c r="E28" s="9">
        <f t="shared" si="39"/>
        <v>8.0418174507438673E-3</v>
      </c>
      <c r="F28" s="9">
        <f t="shared" si="39"/>
        <v>8.0580177276390018E-3</v>
      </c>
      <c r="G28" s="9">
        <f t="shared" si="39"/>
        <v>7.9668578712555772E-3</v>
      </c>
      <c r="H28" s="9">
        <f t="shared" si="39"/>
        <v>4.7114252061248529E-2</v>
      </c>
      <c r="I28" s="9">
        <f t="shared" si="39"/>
        <v>4.6321315525360923E-2</v>
      </c>
      <c r="J28" s="9">
        <f t="shared" si="39"/>
        <v>7.6016723679209419E-2</v>
      </c>
      <c r="K28" s="9">
        <f t="shared" si="39"/>
        <v>6.9129733466472068E-2</v>
      </c>
      <c r="L28" s="9">
        <f t="shared" si="39"/>
        <v>9.8254100219182225E-2</v>
      </c>
      <c r="M28" s="9">
        <f t="shared" si="39"/>
        <v>9.1393754760091386E-2</v>
      </c>
      <c r="N28" s="9">
        <f t="shared" si="39"/>
        <v>7.626019980172348E-2</v>
      </c>
      <c r="O28" s="9">
        <f t="shared" si="39"/>
        <v>0.10327530244910003</v>
      </c>
      <c r="P28" s="9">
        <f t="shared" ref="P28:S28" si="40">P8/(P$3-P$11-P$12)*100</f>
        <v>0.11567379988432619</v>
      </c>
      <c r="Q28" s="9">
        <f t="shared" si="40"/>
        <v>0.13940861398488519</v>
      </c>
      <c r="R28" s="9">
        <f t="shared" si="40"/>
        <v>0.13246007800426815</v>
      </c>
      <c r="S28" s="9">
        <f t="shared" si="40"/>
        <v>0.15581840073659606</v>
      </c>
      <c r="T28" s="9">
        <f t="shared" ref="T28:U28" si="41">T8/(T$3-T$11-T$12)*100</f>
        <v>0.10678769271841421</v>
      </c>
      <c r="U28" s="9">
        <f t="shared" si="41"/>
        <v>9.6899224806201556E-2</v>
      </c>
    </row>
    <row r="29" spans="1:21" x14ac:dyDescent="0.2">
      <c r="A29" s="5" t="s">
        <v>21</v>
      </c>
      <c r="B29" s="9">
        <f t="shared" ref="B29:O29" si="42">B9/(B$3-B$11-B$12)*100</f>
        <v>74.462845010615709</v>
      </c>
      <c r="C29" s="9">
        <f t="shared" si="42"/>
        <v>74.583197123242897</v>
      </c>
      <c r="D29" s="9">
        <f t="shared" si="42"/>
        <v>74.108216432865731</v>
      </c>
      <c r="E29" s="9">
        <f t="shared" si="42"/>
        <v>74.137515078407716</v>
      </c>
      <c r="F29" s="9">
        <f t="shared" si="42"/>
        <v>73.392425463336025</v>
      </c>
      <c r="G29" s="9">
        <f t="shared" si="42"/>
        <v>72.753346080305931</v>
      </c>
      <c r="H29" s="9">
        <f t="shared" si="42"/>
        <v>72.092658029053794</v>
      </c>
      <c r="I29" s="9">
        <f t="shared" si="42"/>
        <v>71.813479502817884</v>
      </c>
      <c r="J29" s="9">
        <f t="shared" si="42"/>
        <v>71.63816039528696</v>
      </c>
      <c r="K29" s="9">
        <f t="shared" si="42"/>
        <v>71.503187648820955</v>
      </c>
      <c r="L29" s="9">
        <f t="shared" si="42"/>
        <v>70.554001965082008</v>
      </c>
      <c r="M29" s="9">
        <f t="shared" si="42"/>
        <v>70.236100533130241</v>
      </c>
      <c r="N29" s="9">
        <f t="shared" si="42"/>
        <v>69.717074658735598</v>
      </c>
      <c r="O29" s="9">
        <f t="shared" si="42"/>
        <v>69.002655650634409</v>
      </c>
      <c r="P29" s="9">
        <f t="shared" ref="P29:S29" si="43">P9/(P$3-P$11-P$12)*100</f>
        <v>68.146327356853675</v>
      </c>
      <c r="Q29" s="9">
        <f t="shared" si="43"/>
        <v>67.679213441925299</v>
      </c>
      <c r="R29" s="9">
        <f t="shared" si="43"/>
        <v>67.201412907498721</v>
      </c>
      <c r="S29" s="9">
        <f t="shared" si="43"/>
        <v>66.768184715631421</v>
      </c>
      <c r="T29" s="9">
        <f t="shared" ref="T29:U29" si="44">T9/(T$3-T$11-T$12)*100</f>
        <v>65.180537943002065</v>
      </c>
      <c r="U29" s="9">
        <f t="shared" si="44"/>
        <v>62.680878552971578</v>
      </c>
    </row>
    <row r="30" spans="1:21" x14ac:dyDescent="0.2">
      <c r="A30" s="5" t="s">
        <v>22</v>
      </c>
      <c r="B30" s="9">
        <f t="shared" ref="B30:O30" si="45">B10/(B$3-B$11-B$12)*100</f>
        <v>0.13588110403397027</v>
      </c>
      <c r="C30" s="9">
        <f t="shared" si="45"/>
        <v>0.21248774109186006</v>
      </c>
      <c r="D30" s="9">
        <f t="shared" si="45"/>
        <v>0.26452905811623245</v>
      </c>
      <c r="E30" s="9">
        <f t="shared" si="45"/>
        <v>0.26537997587454765</v>
      </c>
      <c r="F30" s="9">
        <f t="shared" si="45"/>
        <v>0.28203062046736505</v>
      </c>
      <c r="G30" s="9">
        <f t="shared" si="45"/>
        <v>0.35054174633524537</v>
      </c>
      <c r="H30" s="9">
        <f t="shared" si="45"/>
        <v>0.36906164114644679</v>
      </c>
      <c r="I30" s="9">
        <f t="shared" si="45"/>
        <v>0.42461205898247506</v>
      </c>
      <c r="J30" s="9">
        <f t="shared" si="45"/>
        <v>0.42569365260357284</v>
      </c>
      <c r="K30" s="9">
        <f t="shared" si="45"/>
        <v>0.45318380828020582</v>
      </c>
      <c r="L30" s="9">
        <f t="shared" si="45"/>
        <v>0.49882850880507901</v>
      </c>
      <c r="M30" s="9">
        <f t="shared" si="45"/>
        <v>0.55597867479055596</v>
      </c>
      <c r="N30" s="9">
        <f t="shared" si="45"/>
        <v>0.62533363837413247</v>
      </c>
      <c r="O30" s="9">
        <f t="shared" si="45"/>
        <v>0.75243434641487161</v>
      </c>
      <c r="P30" s="9">
        <f t="shared" ref="P30:S30" si="46">P10/(P$3-P$11-P$12)*100</f>
        <v>0.80971659919028338</v>
      </c>
      <c r="Q30" s="9">
        <f t="shared" si="46"/>
        <v>1.0125467752586397</v>
      </c>
      <c r="R30" s="9">
        <f t="shared" si="46"/>
        <v>1.2730885274854662</v>
      </c>
      <c r="S30" s="9">
        <f t="shared" si="46"/>
        <v>1.3882002974714922</v>
      </c>
      <c r="T30" s="9">
        <f t="shared" ref="T30:U30" si="47">T10/(T$3-T$11-T$12)*100</f>
        <v>1.4750050056730963</v>
      </c>
      <c r="U30" s="9">
        <f t="shared" si="47"/>
        <v>1.479328165374677</v>
      </c>
    </row>
    <row r="31" spans="1:21" ht="140.25" customHeight="1" x14ac:dyDescent="0.2">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jaLkm29Xu8iv8Z7yPnV2wA3b+AzsE4eNOgBV5ZZPu2yc9UlUFKyEru5mYX0EYZQu3HrWcysCWA6GaIJqzEDnpA==" saltValue="hNTUi/96lAVFuF1VSwme4g==" spinCount="100000" sheet="1" objects="1" scenarios="1"/>
  <mergeCells count="2">
    <mergeCell ref="A1:Q1"/>
    <mergeCell ref="A31:R31"/>
  </mergeCells>
  <phoneticPr fontId="7"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69FF-6190-406E-B3E0-9C087ED01705}">
  <sheetPr>
    <pageSetUpPr fitToPage="1"/>
  </sheetPr>
  <dimension ref="A1:U31"/>
  <sheetViews>
    <sheetView view="pageLayout" zoomScale="90" zoomScaleNormal="100" zoomScalePageLayoutView="90" workbookViewId="0">
      <selection activeCell="A17" sqref="A17"/>
    </sheetView>
  </sheetViews>
  <sheetFormatPr defaultColWidth="9.140625" defaultRowHeight="12.75" x14ac:dyDescent="0.2"/>
  <cols>
    <col min="1" max="1" width="34.28515625" style="1" customWidth="1"/>
    <col min="2" max="13" width="6.140625" style="2" customWidth="1"/>
    <col min="14" max="21" width="6.140625" style="1" customWidth="1"/>
    <col min="22" max="16384" width="9.140625" style="1"/>
  </cols>
  <sheetData>
    <row r="1" spans="1:21" ht="75" customHeight="1" x14ac:dyDescent="0.25">
      <c r="A1" s="15" t="s">
        <v>37</v>
      </c>
      <c r="B1" s="15"/>
      <c r="C1" s="15"/>
      <c r="D1" s="15"/>
      <c r="E1" s="15"/>
      <c r="F1" s="15"/>
      <c r="G1" s="15"/>
      <c r="H1" s="15"/>
      <c r="I1" s="15"/>
      <c r="J1" s="15"/>
      <c r="K1" s="15"/>
      <c r="L1" s="15"/>
      <c r="M1" s="15"/>
      <c r="N1" s="15"/>
      <c r="O1" s="15"/>
      <c r="P1" s="15"/>
      <c r="Q1" s="15"/>
    </row>
    <row r="2" spans="1:21" ht="15" x14ac:dyDescent="0.25">
      <c r="A2" s="12" t="s">
        <v>29</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
      <c r="A3" s="3" t="s">
        <v>30</v>
      </c>
      <c r="B3" s="4">
        <v>10019</v>
      </c>
      <c r="C3" s="4">
        <v>10406</v>
      </c>
      <c r="D3" s="4">
        <v>10772</v>
      </c>
      <c r="E3" s="4">
        <v>10759</v>
      </c>
      <c r="F3" s="4">
        <v>10910</v>
      </c>
      <c r="G3" s="4">
        <v>10986</v>
      </c>
      <c r="H3" s="4">
        <v>11187</v>
      </c>
      <c r="I3" s="4">
        <v>11495</v>
      </c>
      <c r="J3" s="4">
        <v>11772</v>
      </c>
      <c r="K3" s="4">
        <v>11753</v>
      </c>
      <c r="L3" s="4">
        <v>12167</v>
      </c>
      <c r="M3" s="4">
        <v>12282</v>
      </c>
      <c r="N3" s="4">
        <v>12246</v>
      </c>
      <c r="O3" s="4">
        <v>12643</v>
      </c>
      <c r="P3" s="4">
        <v>12905</v>
      </c>
      <c r="Q3" s="4">
        <v>12649</v>
      </c>
      <c r="R3" s="4">
        <v>12888</v>
      </c>
      <c r="S3" s="4">
        <v>13539</v>
      </c>
      <c r="T3" s="4">
        <v>14026</v>
      </c>
      <c r="U3" s="4">
        <f>SUM(U4:U12)</f>
        <v>14487</v>
      </c>
    </row>
    <row r="4" spans="1:21" x14ac:dyDescent="0.2">
      <c r="A4" s="5" t="s">
        <v>15</v>
      </c>
      <c r="B4" s="6">
        <v>17</v>
      </c>
      <c r="C4" s="6">
        <v>20</v>
      </c>
      <c r="D4" s="6">
        <v>17</v>
      </c>
      <c r="E4" s="6">
        <v>18</v>
      </c>
      <c r="F4" s="6">
        <v>20</v>
      </c>
      <c r="G4" s="6">
        <v>20</v>
      </c>
      <c r="H4" s="6">
        <v>24</v>
      </c>
      <c r="I4" s="6">
        <v>26</v>
      </c>
      <c r="J4" s="6">
        <v>24</v>
      </c>
      <c r="K4" s="6">
        <v>25</v>
      </c>
      <c r="L4" s="6">
        <v>24</v>
      </c>
      <c r="M4" s="6">
        <v>28</v>
      </c>
      <c r="N4" s="6">
        <v>24</v>
      </c>
      <c r="O4" s="6">
        <v>26</v>
      </c>
      <c r="P4" s="6">
        <v>27</v>
      </c>
      <c r="Q4" s="6">
        <v>26</v>
      </c>
      <c r="R4" s="6">
        <v>24</v>
      </c>
      <c r="S4" s="6">
        <v>22</v>
      </c>
      <c r="T4" s="6">
        <v>27</v>
      </c>
      <c r="U4" s="6">
        <v>20</v>
      </c>
    </row>
    <row r="5" spans="1:21" x14ac:dyDescent="0.2">
      <c r="A5" s="5" t="s">
        <v>16</v>
      </c>
      <c r="B5" s="6">
        <v>838</v>
      </c>
      <c r="C5" s="6">
        <v>856</v>
      </c>
      <c r="D5" s="6">
        <v>894</v>
      </c>
      <c r="E5" s="6">
        <v>925</v>
      </c>
      <c r="F5" s="6">
        <v>1005</v>
      </c>
      <c r="G5" s="6">
        <v>1039</v>
      </c>
      <c r="H5" s="6">
        <v>1133</v>
      </c>
      <c r="I5" s="6">
        <v>1144</v>
      </c>
      <c r="J5" s="6">
        <v>1153</v>
      </c>
      <c r="K5" s="6">
        <v>1131</v>
      </c>
      <c r="L5" s="6">
        <v>1128</v>
      </c>
      <c r="M5" s="6">
        <v>1106</v>
      </c>
      <c r="N5" s="6">
        <v>1099</v>
      </c>
      <c r="O5" s="6">
        <v>1156</v>
      </c>
      <c r="P5" s="6">
        <v>1215</v>
      </c>
      <c r="Q5" s="6">
        <v>1258</v>
      </c>
      <c r="R5" s="6">
        <v>1312</v>
      </c>
      <c r="S5" s="6">
        <v>1409</v>
      </c>
      <c r="T5" s="6">
        <v>1585</v>
      </c>
      <c r="U5" s="6">
        <v>1612</v>
      </c>
    </row>
    <row r="6" spans="1:21" x14ac:dyDescent="0.2">
      <c r="A6" s="5" t="s">
        <v>17</v>
      </c>
      <c r="B6" s="6">
        <v>853</v>
      </c>
      <c r="C6" s="6">
        <v>869</v>
      </c>
      <c r="D6" s="6">
        <v>888</v>
      </c>
      <c r="E6" s="6">
        <v>877</v>
      </c>
      <c r="F6" s="6">
        <v>891</v>
      </c>
      <c r="G6" s="6">
        <v>899</v>
      </c>
      <c r="H6" s="6">
        <v>912</v>
      </c>
      <c r="I6" s="6">
        <v>919</v>
      </c>
      <c r="J6" s="6">
        <v>951</v>
      </c>
      <c r="K6" s="6">
        <v>919</v>
      </c>
      <c r="L6" s="6">
        <v>995</v>
      </c>
      <c r="M6" s="6">
        <v>956</v>
      </c>
      <c r="N6" s="6">
        <v>945</v>
      </c>
      <c r="O6" s="6">
        <v>1019</v>
      </c>
      <c r="P6" s="6">
        <v>1054</v>
      </c>
      <c r="Q6" s="6">
        <v>983</v>
      </c>
      <c r="R6" s="6">
        <v>1002</v>
      </c>
      <c r="S6" s="6">
        <v>1060</v>
      </c>
      <c r="T6" s="6">
        <v>1089</v>
      </c>
      <c r="U6" s="6">
        <v>1065</v>
      </c>
    </row>
    <row r="7" spans="1:21" x14ac:dyDescent="0.2">
      <c r="A7" s="5" t="s">
        <v>18</v>
      </c>
      <c r="B7" s="6">
        <v>798</v>
      </c>
      <c r="C7" s="6">
        <v>841</v>
      </c>
      <c r="D7" s="6">
        <v>892</v>
      </c>
      <c r="E7" s="6">
        <v>873</v>
      </c>
      <c r="F7" s="6">
        <v>905</v>
      </c>
      <c r="G7" s="6">
        <v>929</v>
      </c>
      <c r="H7" s="6">
        <v>967</v>
      </c>
      <c r="I7" s="6">
        <v>1034</v>
      </c>
      <c r="J7" s="6">
        <v>1069</v>
      </c>
      <c r="K7" s="6">
        <v>1057</v>
      </c>
      <c r="L7" s="6">
        <v>1135</v>
      </c>
      <c r="M7" s="6">
        <v>1166</v>
      </c>
      <c r="N7" s="6">
        <v>1250</v>
      </c>
      <c r="O7" s="6">
        <v>1302</v>
      </c>
      <c r="P7" s="6">
        <v>1372</v>
      </c>
      <c r="Q7" s="6">
        <v>1322</v>
      </c>
      <c r="R7" s="6">
        <v>1285</v>
      </c>
      <c r="S7" s="6">
        <v>1267</v>
      </c>
      <c r="T7" s="6">
        <v>1425</v>
      </c>
      <c r="U7" s="6">
        <v>1895</v>
      </c>
    </row>
    <row r="8" spans="1:21" x14ac:dyDescent="0.2">
      <c r="A8" s="5" t="s">
        <v>19</v>
      </c>
      <c r="B8" s="6">
        <v>1</v>
      </c>
      <c r="C8" s="6">
        <v>1</v>
      </c>
      <c r="D8" s="6">
        <v>1</v>
      </c>
      <c r="E8" s="6">
        <v>1</v>
      </c>
      <c r="F8" s="6">
        <v>1</v>
      </c>
      <c r="G8" s="6">
        <v>1</v>
      </c>
      <c r="H8" s="6">
        <v>6</v>
      </c>
      <c r="I8" s="6">
        <v>6</v>
      </c>
      <c r="J8" s="6">
        <v>10</v>
      </c>
      <c r="K8" s="6">
        <v>9</v>
      </c>
      <c r="L8" s="6">
        <v>10</v>
      </c>
      <c r="M8" s="6">
        <v>9</v>
      </c>
      <c r="N8" s="6">
        <v>8</v>
      </c>
      <c r="O8" s="6">
        <v>11</v>
      </c>
      <c r="P8" s="6">
        <v>12</v>
      </c>
      <c r="Q8" s="6">
        <v>16</v>
      </c>
      <c r="R8" s="6">
        <v>15</v>
      </c>
      <c r="S8" s="6">
        <v>17</v>
      </c>
      <c r="T8" s="6">
        <v>13</v>
      </c>
      <c r="U8" s="6">
        <v>9</v>
      </c>
    </row>
    <row r="9" spans="1:21" x14ac:dyDescent="0.2">
      <c r="A9" s="5" t="s">
        <v>21</v>
      </c>
      <c r="B9" s="6">
        <v>6890</v>
      </c>
      <c r="C9" s="6">
        <v>7185</v>
      </c>
      <c r="D9" s="6">
        <v>7337</v>
      </c>
      <c r="E9" s="6">
        <v>7318</v>
      </c>
      <c r="F9" s="6">
        <v>7299</v>
      </c>
      <c r="G9" s="6">
        <v>7294</v>
      </c>
      <c r="H9" s="6">
        <v>7434</v>
      </c>
      <c r="I9" s="6">
        <v>7608</v>
      </c>
      <c r="J9" s="6">
        <v>7733</v>
      </c>
      <c r="K9" s="6">
        <v>7657</v>
      </c>
      <c r="L9" s="6">
        <v>7654</v>
      </c>
      <c r="M9" s="6">
        <v>7535</v>
      </c>
      <c r="N9" s="6">
        <v>7447</v>
      </c>
      <c r="O9" s="6">
        <v>7636</v>
      </c>
      <c r="P9" s="6">
        <v>7676</v>
      </c>
      <c r="Q9" s="6">
        <v>7515</v>
      </c>
      <c r="R9" s="6">
        <v>7508</v>
      </c>
      <c r="S9" s="6">
        <v>7823</v>
      </c>
      <c r="T9" s="6">
        <v>8110</v>
      </c>
      <c r="U9" s="6">
        <v>8030</v>
      </c>
    </row>
    <row r="10" spans="1:21" x14ac:dyDescent="0.2">
      <c r="A10" s="5" t="s">
        <v>22</v>
      </c>
      <c r="B10" s="6">
        <v>15</v>
      </c>
      <c r="C10" s="6">
        <v>23</v>
      </c>
      <c r="D10" s="6">
        <v>27</v>
      </c>
      <c r="E10" s="6">
        <v>27</v>
      </c>
      <c r="F10" s="6">
        <v>29</v>
      </c>
      <c r="G10" s="6">
        <v>36</v>
      </c>
      <c r="H10" s="6">
        <v>39</v>
      </c>
      <c r="I10" s="6">
        <v>45</v>
      </c>
      <c r="J10" s="6">
        <v>46</v>
      </c>
      <c r="K10" s="6">
        <v>51</v>
      </c>
      <c r="L10" s="6">
        <v>57</v>
      </c>
      <c r="M10" s="6">
        <v>63</v>
      </c>
      <c r="N10" s="6">
        <v>70</v>
      </c>
      <c r="O10" s="6">
        <v>93</v>
      </c>
      <c r="P10" s="6">
        <v>100</v>
      </c>
      <c r="Q10" s="6">
        <v>119</v>
      </c>
      <c r="R10" s="6">
        <v>146</v>
      </c>
      <c r="S10" s="6">
        <v>161</v>
      </c>
      <c r="T10" s="6">
        <v>186</v>
      </c>
      <c r="U10" s="6">
        <v>190</v>
      </c>
    </row>
    <row r="11" spans="1:21" x14ac:dyDescent="0.2">
      <c r="A11" s="5" t="s">
        <v>32</v>
      </c>
      <c r="B11" s="6">
        <v>261</v>
      </c>
      <c r="C11" s="6">
        <v>267</v>
      </c>
      <c r="D11" s="6">
        <v>257</v>
      </c>
      <c r="E11" s="6">
        <v>250</v>
      </c>
      <c r="F11" s="6">
        <v>265</v>
      </c>
      <c r="G11" s="6">
        <v>274</v>
      </c>
      <c r="H11" s="6">
        <v>270</v>
      </c>
      <c r="I11" s="6">
        <v>289</v>
      </c>
      <c r="J11" s="6">
        <v>294</v>
      </c>
      <c r="K11" s="6">
        <v>305</v>
      </c>
      <c r="L11" s="6">
        <v>307</v>
      </c>
      <c r="M11" s="6">
        <v>297</v>
      </c>
      <c r="N11" s="6">
        <v>280</v>
      </c>
      <c r="O11" s="6">
        <v>326</v>
      </c>
      <c r="P11" s="6">
        <v>344</v>
      </c>
      <c r="Q11" s="6">
        <v>308</v>
      </c>
      <c r="R11" s="6">
        <v>339</v>
      </c>
      <c r="S11" s="6">
        <v>352</v>
      </c>
      <c r="T11" s="6">
        <v>445</v>
      </c>
      <c r="U11" s="6">
        <v>511</v>
      </c>
    </row>
    <row r="12" spans="1:21" x14ac:dyDescent="0.2">
      <c r="A12" s="5" t="s">
        <v>20</v>
      </c>
      <c r="B12" s="6">
        <v>346</v>
      </c>
      <c r="C12" s="6">
        <v>344</v>
      </c>
      <c r="D12" s="6">
        <v>459</v>
      </c>
      <c r="E12" s="6">
        <v>470</v>
      </c>
      <c r="F12" s="6">
        <v>495</v>
      </c>
      <c r="G12" s="6">
        <v>494</v>
      </c>
      <c r="H12" s="6">
        <v>402</v>
      </c>
      <c r="I12" s="6">
        <v>424</v>
      </c>
      <c r="J12" s="6">
        <v>492</v>
      </c>
      <c r="K12" s="6">
        <v>599</v>
      </c>
      <c r="L12" s="6">
        <v>857</v>
      </c>
      <c r="M12" s="6">
        <v>1122</v>
      </c>
      <c r="N12" s="6">
        <v>1123</v>
      </c>
      <c r="O12" s="6">
        <v>1074</v>
      </c>
      <c r="P12" s="6">
        <v>1105</v>
      </c>
      <c r="Q12" s="6">
        <v>1102</v>
      </c>
      <c r="R12" s="6">
        <v>1257</v>
      </c>
      <c r="S12" s="6">
        <v>1428</v>
      </c>
      <c r="T12" s="6">
        <v>1146</v>
      </c>
      <c r="U12" s="6">
        <v>1155</v>
      </c>
    </row>
    <row r="13" spans="1:21" x14ac:dyDescent="0.2">
      <c r="A13" s="8" t="s">
        <v>23</v>
      </c>
      <c r="B13" s="6"/>
      <c r="C13" s="6"/>
      <c r="D13" s="6"/>
      <c r="E13" s="6"/>
      <c r="F13" s="6"/>
      <c r="G13" s="6"/>
      <c r="H13" s="6"/>
      <c r="I13" s="6"/>
      <c r="J13" s="6"/>
      <c r="K13" s="6"/>
      <c r="L13" s="6"/>
      <c r="M13" s="6"/>
      <c r="N13" s="6"/>
      <c r="O13" s="6"/>
      <c r="P13" s="6"/>
      <c r="Q13" s="6"/>
      <c r="R13" s="13"/>
      <c r="S13" s="13"/>
      <c r="T13" s="13"/>
      <c r="U13" s="13"/>
    </row>
    <row r="14" spans="1:21" x14ac:dyDescent="0.2">
      <c r="A14" s="5" t="s">
        <v>15</v>
      </c>
      <c r="B14" s="9">
        <f>B4/B$3*100</f>
        <v>0.16967761253618127</v>
      </c>
      <c r="C14" s="9">
        <f t="shared" ref="C14:R22" si="0">C4/C$3*100</f>
        <v>0.19219680953296175</v>
      </c>
      <c r="D14" s="9">
        <f t="shared" si="0"/>
        <v>0.1578165614556257</v>
      </c>
      <c r="E14" s="9">
        <f t="shared" si="0"/>
        <v>0.1673017938470118</v>
      </c>
      <c r="F14" s="9">
        <f t="shared" si="0"/>
        <v>0.18331805682859761</v>
      </c>
      <c r="G14" s="9">
        <f t="shared" si="0"/>
        <v>0.18204988166757691</v>
      </c>
      <c r="H14" s="9">
        <f t="shared" si="0"/>
        <v>0.2145347278090641</v>
      </c>
      <c r="I14" s="9">
        <f t="shared" si="0"/>
        <v>0.22618529795563289</v>
      </c>
      <c r="J14" s="9">
        <f t="shared" si="0"/>
        <v>0.20387359836901123</v>
      </c>
      <c r="K14" s="9">
        <f t="shared" si="0"/>
        <v>0.21271164808984938</v>
      </c>
      <c r="L14" s="9">
        <f t="shared" si="0"/>
        <v>0.19725486972959647</v>
      </c>
      <c r="M14" s="9">
        <f t="shared" si="0"/>
        <v>0.22797589969060414</v>
      </c>
      <c r="N14" s="9">
        <f t="shared" si="0"/>
        <v>0.19598236158745713</v>
      </c>
      <c r="O14" s="9">
        <f t="shared" si="0"/>
        <v>0.20564739381475913</v>
      </c>
      <c r="P14" s="9">
        <f t="shared" si="0"/>
        <v>0.20922123208058893</v>
      </c>
      <c r="Q14" s="9">
        <f t="shared" si="0"/>
        <v>0.20554984583761562</v>
      </c>
      <c r="R14" s="9">
        <f t="shared" si="0"/>
        <v>0.18621973929236499</v>
      </c>
      <c r="S14" s="9">
        <f t="shared" ref="S14:T22" si="1">S4/S$3*100</f>
        <v>0.16249353718886181</v>
      </c>
      <c r="T14" s="9">
        <f t="shared" si="1"/>
        <v>0.19249964351917867</v>
      </c>
      <c r="U14" s="9">
        <f t="shared" ref="U14" si="2">U4/U$3*100</f>
        <v>0.13805480775868018</v>
      </c>
    </row>
    <row r="15" spans="1:21" x14ac:dyDescent="0.2">
      <c r="A15" s="5" t="s">
        <v>16</v>
      </c>
      <c r="B15" s="9">
        <f t="shared" ref="B15:O22" si="3">B5/B$3*100</f>
        <v>8.3641081944305817</v>
      </c>
      <c r="C15" s="9">
        <f t="shared" si="3"/>
        <v>8.2260234480107641</v>
      </c>
      <c r="D15" s="9">
        <f t="shared" si="3"/>
        <v>8.2992944671370221</v>
      </c>
      <c r="E15" s="9">
        <f t="shared" si="3"/>
        <v>8.5974532949158835</v>
      </c>
      <c r="F15" s="9">
        <f t="shared" si="3"/>
        <v>9.2117323556370305</v>
      </c>
      <c r="G15" s="9">
        <f t="shared" si="3"/>
        <v>9.4574913526306208</v>
      </c>
      <c r="H15" s="9">
        <f t="shared" si="3"/>
        <v>10.127826941986234</v>
      </c>
      <c r="I15" s="9">
        <f t="shared" si="3"/>
        <v>9.9521531100478473</v>
      </c>
      <c r="J15" s="9">
        <f t="shared" si="3"/>
        <v>9.7944274549779138</v>
      </c>
      <c r="K15" s="9">
        <f t="shared" si="3"/>
        <v>9.6230749595847875</v>
      </c>
      <c r="L15" s="9">
        <f t="shared" si="3"/>
        <v>9.270978877291034</v>
      </c>
      <c r="M15" s="9">
        <f t="shared" si="3"/>
        <v>9.0050480377788631</v>
      </c>
      <c r="N15" s="9">
        <f t="shared" si="3"/>
        <v>8.9743589743589745</v>
      </c>
      <c r="O15" s="9">
        <f t="shared" si="3"/>
        <v>9.1433995096100595</v>
      </c>
      <c r="P15" s="9">
        <f t="shared" si="0"/>
        <v>9.4149554436264999</v>
      </c>
      <c r="Q15" s="9">
        <f t="shared" si="0"/>
        <v>9.9454502332200168</v>
      </c>
      <c r="R15" s="9">
        <f t="shared" ref="R15" si="4">R5/R$3*100</f>
        <v>10.180012414649287</v>
      </c>
      <c r="S15" s="9">
        <f t="shared" si="1"/>
        <v>10.406972449959378</v>
      </c>
      <c r="T15" s="9">
        <f t="shared" si="1"/>
        <v>11.300442036218451</v>
      </c>
      <c r="U15" s="9">
        <f t="shared" ref="U15" si="5">U5/U$3*100</f>
        <v>11.127217505349623</v>
      </c>
    </row>
    <row r="16" spans="1:21" x14ac:dyDescent="0.2">
      <c r="A16" s="5" t="s">
        <v>17</v>
      </c>
      <c r="B16" s="9">
        <f t="shared" si="3"/>
        <v>8.5138237349036832</v>
      </c>
      <c r="C16" s="9">
        <f t="shared" si="3"/>
        <v>8.3509513742071881</v>
      </c>
      <c r="D16" s="9">
        <f t="shared" si="3"/>
        <v>8.2435945042703302</v>
      </c>
      <c r="E16" s="9">
        <f t="shared" si="3"/>
        <v>8.1513151779905204</v>
      </c>
      <c r="F16" s="9">
        <f t="shared" si="3"/>
        <v>8.1668194317140248</v>
      </c>
      <c r="G16" s="9">
        <f t="shared" si="3"/>
        <v>8.1831421809575833</v>
      </c>
      <c r="H16" s="9">
        <f t="shared" si="3"/>
        <v>8.1523196567444369</v>
      </c>
      <c r="I16" s="9">
        <f t="shared" si="3"/>
        <v>7.9947803392779475</v>
      </c>
      <c r="J16" s="9">
        <f t="shared" si="3"/>
        <v>8.0784913353720693</v>
      </c>
      <c r="K16" s="9">
        <f t="shared" si="3"/>
        <v>7.8192801837828645</v>
      </c>
      <c r="L16" s="9">
        <f t="shared" si="3"/>
        <v>8.1778581408728535</v>
      </c>
      <c r="M16" s="9">
        <f t="shared" si="3"/>
        <v>7.7837485751506268</v>
      </c>
      <c r="N16" s="9">
        <f t="shared" si="3"/>
        <v>7.7168054875061243</v>
      </c>
      <c r="O16" s="9">
        <f t="shared" si="3"/>
        <v>8.0597959345092143</v>
      </c>
      <c r="P16" s="9">
        <f t="shared" si="0"/>
        <v>8.16737698566447</v>
      </c>
      <c r="Q16" s="9">
        <f t="shared" si="0"/>
        <v>7.7713653253221606</v>
      </c>
      <c r="R16" s="9">
        <f t="shared" ref="R16" si="6">R6/R$3*100</f>
        <v>7.7746741154562384</v>
      </c>
      <c r="S16" s="9">
        <f t="shared" si="1"/>
        <v>7.8292340645542513</v>
      </c>
      <c r="T16" s="9">
        <f t="shared" si="1"/>
        <v>7.7641522886068719</v>
      </c>
      <c r="U16" s="9">
        <f t="shared" ref="U16" si="7">U6/U$3*100</f>
        <v>7.3514185131497198</v>
      </c>
    </row>
    <row r="17" spans="1:21" x14ac:dyDescent="0.2">
      <c r="A17" s="5" t="s">
        <v>18</v>
      </c>
      <c r="B17" s="9">
        <f t="shared" si="3"/>
        <v>7.9648667531689794</v>
      </c>
      <c r="C17" s="9">
        <f t="shared" si="3"/>
        <v>8.0818758408610414</v>
      </c>
      <c r="D17" s="9">
        <f t="shared" si="3"/>
        <v>8.2807278128481254</v>
      </c>
      <c r="E17" s="9">
        <f t="shared" si="3"/>
        <v>8.1141370015800725</v>
      </c>
      <c r="F17" s="9">
        <f t="shared" si="3"/>
        <v>8.2951420714940429</v>
      </c>
      <c r="G17" s="9">
        <f t="shared" si="3"/>
        <v>8.4562170034589474</v>
      </c>
      <c r="H17" s="9">
        <f t="shared" si="3"/>
        <v>8.6439617413068746</v>
      </c>
      <c r="I17" s="9">
        <f t="shared" si="3"/>
        <v>8.9952153110047846</v>
      </c>
      <c r="J17" s="9">
        <f t="shared" si="3"/>
        <v>9.0808698606863754</v>
      </c>
      <c r="K17" s="9">
        <f t="shared" si="3"/>
        <v>8.9934484812388327</v>
      </c>
      <c r="L17" s="9">
        <f t="shared" si="3"/>
        <v>9.3285115476288318</v>
      </c>
      <c r="M17" s="9">
        <f t="shared" si="3"/>
        <v>9.4935678228301583</v>
      </c>
      <c r="N17" s="9">
        <f t="shared" si="3"/>
        <v>10.207414666013392</v>
      </c>
      <c r="O17" s="9">
        <f t="shared" si="3"/>
        <v>10.298188721031401</v>
      </c>
      <c r="P17" s="9">
        <f t="shared" si="0"/>
        <v>10.631538163502519</v>
      </c>
      <c r="Q17" s="9">
        <f t="shared" si="0"/>
        <v>10.45141908451261</v>
      </c>
      <c r="R17" s="9">
        <f t="shared" ref="R17" si="8">R7/R$3*100</f>
        <v>9.9705152079453754</v>
      </c>
      <c r="S17" s="9">
        <f t="shared" si="1"/>
        <v>9.3581505281039963</v>
      </c>
      <c r="T17" s="9">
        <f t="shared" si="1"/>
        <v>10.159703407956652</v>
      </c>
      <c r="U17" s="9">
        <f t="shared" ref="U17" si="9">U7/U$3*100</f>
        <v>13.080693035134949</v>
      </c>
    </row>
    <row r="18" spans="1:21" x14ac:dyDescent="0.2">
      <c r="A18" s="5" t="s">
        <v>19</v>
      </c>
      <c r="B18" s="9">
        <f t="shared" si="3"/>
        <v>9.9810360315400731E-3</v>
      </c>
      <c r="C18" s="9">
        <f t="shared" si="3"/>
        <v>9.609840476648087E-3</v>
      </c>
      <c r="D18" s="9">
        <f t="shared" si="3"/>
        <v>9.2833271444485704E-3</v>
      </c>
      <c r="E18" s="9">
        <f t="shared" si="3"/>
        <v>9.2945441026117664E-3</v>
      </c>
      <c r="F18" s="9">
        <f t="shared" si="3"/>
        <v>9.1659028414298807E-3</v>
      </c>
      <c r="G18" s="9">
        <f t="shared" si="3"/>
        <v>9.1024940833788447E-3</v>
      </c>
      <c r="H18" s="9">
        <f t="shared" si="3"/>
        <v>5.3633681952266025E-2</v>
      </c>
      <c r="I18" s="9">
        <f t="shared" si="3"/>
        <v>5.2196607220530662E-2</v>
      </c>
      <c r="J18" s="9">
        <f t="shared" si="3"/>
        <v>8.4947332653754662E-2</v>
      </c>
      <c r="K18" s="9">
        <f t="shared" si="3"/>
        <v>7.6576193312345789E-2</v>
      </c>
      <c r="L18" s="9">
        <f t="shared" si="3"/>
        <v>8.2189529053998525E-2</v>
      </c>
      <c r="M18" s="9">
        <f t="shared" si="3"/>
        <v>7.3277967757694185E-2</v>
      </c>
      <c r="N18" s="9">
        <f t="shared" si="3"/>
        <v>6.5327453862485702E-2</v>
      </c>
      <c r="O18" s="9">
        <f t="shared" si="3"/>
        <v>8.7004666613936563E-2</v>
      </c>
      <c r="P18" s="9">
        <f t="shared" si="0"/>
        <v>9.2987214258039519E-2</v>
      </c>
      <c r="Q18" s="9">
        <f t="shared" si="0"/>
        <v>0.12649221282314807</v>
      </c>
      <c r="R18" s="9">
        <f t="shared" ref="R18" si="10">R8/R$3*100</f>
        <v>0.11638733705772812</v>
      </c>
      <c r="S18" s="9">
        <f t="shared" si="1"/>
        <v>0.12556318782775683</v>
      </c>
      <c r="T18" s="9">
        <f t="shared" si="1"/>
        <v>9.2685013546271205E-2</v>
      </c>
      <c r="U18" s="9">
        <f t="shared" ref="U18" si="11">U8/U$3*100</f>
        <v>6.2124663491406086E-2</v>
      </c>
    </row>
    <row r="19" spans="1:21" x14ac:dyDescent="0.2">
      <c r="A19" s="5" t="s">
        <v>21</v>
      </c>
      <c r="B19" s="9">
        <f t="shared" si="3"/>
        <v>68.769338257311105</v>
      </c>
      <c r="C19" s="9">
        <f t="shared" si="3"/>
        <v>69.046703824716502</v>
      </c>
      <c r="D19" s="9">
        <f t="shared" si="3"/>
        <v>68.111771258819161</v>
      </c>
      <c r="E19" s="9">
        <f t="shared" si="3"/>
        <v>68.017473742912912</v>
      </c>
      <c r="F19" s="9">
        <f t="shared" si="3"/>
        <v>66.901924839596703</v>
      </c>
      <c r="G19" s="9">
        <f t="shared" si="3"/>
        <v>66.3935918441653</v>
      </c>
      <c r="H19" s="9">
        <f t="shared" si="3"/>
        <v>66.452131938857605</v>
      </c>
      <c r="I19" s="9">
        <f t="shared" si="3"/>
        <v>66.185297955632876</v>
      </c>
      <c r="J19" s="9">
        <f t="shared" si="3"/>
        <v>65.689772341148483</v>
      </c>
      <c r="K19" s="9">
        <f t="shared" si="3"/>
        <v>65.149323576959077</v>
      </c>
      <c r="L19" s="9">
        <f t="shared" si="3"/>
        <v>62.907865537930462</v>
      </c>
      <c r="M19" s="9">
        <f t="shared" si="3"/>
        <v>61.349943006025079</v>
      </c>
      <c r="N19" s="9">
        <f t="shared" si="3"/>
        <v>60.811693614241378</v>
      </c>
      <c r="O19" s="9">
        <f t="shared" si="3"/>
        <v>60.397057660365419</v>
      </c>
      <c r="P19" s="9">
        <f t="shared" si="0"/>
        <v>59.480821387059279</v>
      </c>
      <c r="Q19" s="9">
        <f t="shared" si="0"/>
        <v>59.411811210372356</v>
      </c>
      <c r="R19" s="9">
        <f t="shared" ref="R19" si="12">R9/R$3*100</f>
        <v>58.255741775294844</v>
      </c>
      <c r="S19" s="9">
        <f t="shared" si="1"/>
        <v>57.781224610384818</v>
      </c>
      <c r="T19" s="9">
        <f t="shared" si="1"/>
        <v>57.821189220019967</v>
      </c>
      <c r="U19" s="9">
        <f t="shared" ref="U19" si="13">U9/U$3*100</f>
        <v>55.429005315110103</v>
      </c>
    </row>
    <row r="20" spans="1:21" x14ac:dyDescent="0.2">
      <c r="A20" s="5" t="s">
        <v>22</v>
      </c>
      <c r="B20" s="9">
        <f t="shared" si="3"/>
        <v>0.14971554047310112</v>
      </c>
      <c r="C20" s="9">
        <f t="shared" si="3"/>
        <v>0.22102633096290603</v>
      </c>
      <c r="D20" s="9">
        <f t="shared" si="3"/>
        <v>0.25064983290011139</v>
      </c>
      <c r="E20" s="9">
        <f t="shared" si="3"/>
        <v>0.25095269077051768</v>
      </c>
      <c r="F20" s="9">
        <f t="shared" si="3"/>
        <v>0.26581118240146656</v>
      </c>
      <c r="G20" s="9">
        <f t="shared" si="3"/>
        <v>0.32768978700163842</v>
      </c>
      <c r="H20" s="9">
        <f t="shared" si="3"/>
        <v>0.34861893268972916</v>
      </c>
      <c r="I20" s="9">
        <f t="shared" si="3"/>
        <v>0.39147455415397997</v>
      </c>
      <c r="J20" s="9">
        <f t="shared" si="3"/>
        <v>0.39075773020727145</v>
      </c>
      <c r="K20" s="9">
        <f t="shared" si="3"/>
        <v>0.43393176210329276</v>
      </c>
      <c r="L20" s="9">
        <f t="shared" si="3"/>
        <v>0.46848031560779158</v>
      </c>
      <c r="M20" s="9">
        <f t="shared" si="3"/>
        <v>0.51294577430385924</v>
      </c>
      <c r="N20" s="9">
        <f t="shared" si="3"/>
        <v>0.57161522129675002</v>
      </c>
      <c r="O20" s="9">
        <f t="shared" si="3"/>
        <v>0.73558490864510007</v>
      </c>
      <c r="P20" s="9">
        <f t="shared" si="0"/>
        <v>0.77489345215032934</v>
      </c>
      <c r="Q20" s="9">
        <f t="shared" si="0"/>
        <v>0.94078583287216389</v>
      </c>
      <c r="R20" s="9">
        <f t="shared" ref="R20" si="14">R10/R$3*100</f>
        <v>1.132836747361887</v>
      </c>
      <c r="S20" s="9">
        <f t="shared" si="1"/>
        <v>1.1891572494275795</v>
      </c>
      <c r="T20" s="9">
        <f t="shared" si="1"/>
        <v>1.326108655354342</v>
      </c>
      <c r="U20" s="9">
        <f t="shared" ref="U20" si="15">U10/U$3*100</f>
        <v>1.3115206737074618</v>
      </c>
    </row>
    <row r="21" spans="1:21" x14ac:dyDescent="0.2">
      <c r="A21" s="5" t="s">
        <v>32</v>
      </c>
      <c r="B21" s="9">
        <f t="shared" si="3"/>
        <v>2.6050504042319593</v>
      </c>
      <c r="C21" s="9">
        <f t="shared" si="3"/>
        <v>2.5658274072650396</v>
      </c>
      <c r="D21" s="9">
        <f t="shared" si="3"/>
        <v>2.3858150761232824</v>
      </c>
      <c r="E21" s="9">
        <f t="shared" si="3"/>
        <v>2.3236360256529416</v>
      </c>
      <c r="F21" s="9">
        <f t="shared" si="3"/>
        <v>2.4289642529789184</v>
      </c>
      <c r="G21" s="9">
        <f t="shared" si="3"/>
        <v>2.4940833788458039</v>
      </c>
      <c r="H21" s="9">
        <f t="shared" si="3"/>
        <v>2.4135156878519708</v>
      </c>
      <c r="I21" s="9">
        <f t="shared" si="3"/>
        <v>2.5141365811222274</v>
      </c>
      <c r="J21" s="9">
        <f t="shared" si="3"/>
        <v>2.4974515800203876</v>
      </c>
      <c r="K21" s="9">
        <f t="shared" si="3"/>
        <v>2.5950821066961627</v>
      </c>
      <c r="L21" s="9">
        <f t="shared" si="3"/>
        <v>2.5232185419577546</v>
      </c>
      <c r="M21" s="9">
        <f t="shared" si="3"/>
        <v>2.4181729360039079</v>
      </c>
      <c r="N21" s="9">
        <f t="shared" si="3"/>
        <v>2.2864608851870001</v>
      </c>
      <c r="O21" s="9">
        <f t="shared" si="3"/>
        <v>2.5785019378312111</v>
      </c>
      <c r="P21" s="9">
        <f t="shared" si="0"/>
        <v>2.6656334753971329</v>
      </c>
      <c r="Q21" s="9">
        <f t="shared" si="0"/>
        <v>2.4349750968456001</v>
      </c>
      <c r="R21" s="9">
        <f t="shared" ref="R21" si="16">R11/R$3*100</f>
        <v>2.6303538175046555</v>
      </c>
      <c r="S21" s="9">
        <f t="shared" si="1"/>
        <v>2.5998965950217889</v>
      </c>
      <c r="T21" s="9">
        <f t="shared" si="1"/>
        <v>3.1726793098531298</v>
      </c>
      <c r="U21" s="9">
        <f t="shared" ref="U21" si="17">U11/U$3*100</f>
        <v>3.5273003382342791</v>
      </c>
    </row>
    <row r="22" spans="1:21" x14ac:dyDescent="0.2">
      <c r="A22" s="5" t="s">
        <v>20</v>
      </c>
      <c r="B22" s="9">
        <f t="shared" si="3"/>
        <v>3.4534384669128655</v>
      </c>
      <c r="C22" s="9">
        <f t="shared" si="3"/>
        <v>3.3057851239669422</v>
      </c>
      <c r="D22" s="9">
        <f t="shared" si="3"/>
        <v>4.2610471593018939</v>
      </c>
      <c r="E22" s="9">
        <f t="shared" si="3"/>
        <v>4.3684357282275306</v>
      </c>
      <c r="F22" s="9">
        <f t="shared" si="3"/>
        <v>4.5371219065077915</v>
      </c>
      <c r="G22" s="9">
        <f t="shared" si="3"/>
        <v>4.4966320771891501</v>
      </c>
      <c r="H22" s="9">
        <f t="shared" si="3"/>
        <v>3.5934566908018239</v>
      </c>
      <c r="I22" s="9">
        <f t="shared" si="3"/>
        <v>3.6885602435841673</v>
      </c>
      <c r="J22" s="9">
        <f t="shared" si="3"/>
        <v>4.1794087665647304</v>
      </c>
      <c r="K22" s="9">
        <f t="shared" si="3"/>
        <v>5.0965710882327917</v>
      </c>
      <c r="L22" s="9">
        <f t="shared" si="3"/>
        <v>7.0436426399276737</v>
      </c>
      <c r="M22" s="9">
        <f t="shared" si="3"/>
        <v>9.135319980459208</v>
      </c>
      <c r="N22" s="9">
        <f t="shared" si="3"/>
        <v>9.1703413359464321</v>
      </c>
      <c r="O22" s="9">
        <f t="shared" si="3"/>
        <v>8.4948192675788974</v>
      </c>
      <c r="P22" s="9">
        <f t="shared" si="0"/>
        <v>8.56257264626114</v>
      </c>
      <c r="Q22" s="9">
        <f t="shared" si="0"/>
        <v>8.7121511581943238</v>
      </c>
      <c r="R22" s="9">
        <f t="shared" ref="R22" si="18">R12/R$3*100</f>
        <v>9.7532588454376157</v>
      </c>
      <c r="S22" s="9">
        <f t="shared" si="1"/>
        <v>10.547307777531575</v>
      </c>
      <c r="T22" s="9">
        <f t="shared" si="1"/>
        <v>8.1705404249251394</v>
      </c>
      <c r="U22" s="9">
        <f t="shared" ref="U22" si="19">U12/U$3*100</f>
        <v>7.9726651480637818</v>
      </c>
    </row>
    <row r="23" spans="1:21" x14ac:dyDescent="0.2">
      <c r="A23" s="8" t="s">
        <v>24</v>
      </c>
      <c r="B23" s="7"/>
      <c r="C23" s="7"/>
      <c r="D23" s="7"/>
      <c r="E23" s="7"/>
      <c r="F23" s="7"/>
      <c r="G23" s="7"/>
      <c r="H23" s="7"/>
      <c r="I23" s="7"/>
      <c r="J23" s="7"/>
      <c r="K23" s="7"/>
      <c r="L23" s="7"/>
      <c r="M23" s="7"/>
      <c r="N23" s="7"/>
      <c r="O23" s="7"/>
      <c r="P23" s="7"/>
      <c r="Q23" s="7"/>
      <c r="R23" s="13"/>
      <c r="S23" s="13"/>
      <c r="T23" s="13"/>
      <c r="U23" s="13"/>
    </row>
    <row r="24" spans="1:21" x14ac:dyDescent="0.2">
      <c r="A24" s="5" t="s">
        <v>15</v>
      </c>
      <c r="B24" s="9">
        <f>B4/(B$3-B$11-B$12)*100</f>
        <v>0.18062048448788781</v>
      </c>
      <c r="C24" s="9">
        <f t="shared" ref="C24:R30" si="20">C4/(C$3-C$11-C$12)*100</f>
        <v>0.20418580908626852</v>
      </c>
      <c r="D24" s="9">
        <f t="shared" si="20"/>
        <v>0.16905330151153539</v>
      </c>
      <c r="E24" s="9">
        <f t="shared" si="20"/>
        <v>0.17930072716406015</v>
      </c>
      <c r="F24" s="9">
        <f t="shared" si="20"/>
        <v>0.19704433497536944</v>
      </c>
      <c r="G24" s="9">
        <f t="shared" si="20"/>
        <v>0.19573302016050106</v>
      </c>
      <c r="H24" s="9">
        <f t="shared" si="20"/>
        <v>0.22824536376604851</v>
      </c>
      <c r="I24" s="9">
        <f t="shared" si="20"/>
        <v>0.24114264514932293</v>
      </c>
      <c r="J24" s="9">
        <f t="shared" si="20"/>
        <v>0.21845985800109227</v>
      </c>
      <c r="K24" s="9">
        <f t="shared" si="20"/>
        <v>0.23043598488339936</v>
      </c>
      <c r="L24" s="9">
        <f t="shared" si="20"/>
        <v>0.21812233027356179</v>
      </c>
      <c r="M24" s="9">
        <f t="shared" si="20"/>
        <v>0.25775568443339775</v>
      </c>
      <c r="N24" s="9">
        <f t="shared" si="20"/>
        <v>0.22134095729964032</v>
      </c>
      <c r="O24" s="9">
        <f t="shared" si="20"/>
        <v>0.23125500311304811</v>
      </c>
      <c r="P24" s="9">
        <f t="shared" si="20"/>
        <v>0.23568435754189945</v>
      </c>
      <c r="Q24" s="9">
        <f t="shared" si="20"/>
        <v>0.23133730758964322</v>
      </c>
      <c r="R24" s="9">
        <f t="shared" si="20"/>
        <v>0.21253985122210414</v>
      </c>
      <c r="S24" s="9">
        <f t="shared" ref="S24:T30" si="21">S4/(S$3-S$11-S$12)*100</f>
        <v>0.18709073900841908</v>
      </c>
      <c r="T24" s="9">
        <f t="shared" si="21"/>
        <v>0.21712907117008443</v>
      </c>
      <c r="U24" s="9">
        <f t="shared" ref="U24" si="22">U4/(U$3-U$11-U$12)*100</f>
        <v>0.15599407222525544</v>
      </c>
    </row>
    <row r="25" spans="1:21" x14ac:dyDescent="0.2">
      <c r="A25" s="5" t="s">
        <v>16</v>
      </c>
      <c r="B25" s="9">
        <f t="shared" ref="B25:O30" si="23">B5/(B$3-B$11-B$12)*100</f>
        <v>8.9035274118147036</v>
      </c>
      <c r="C25" s="9">
        <f t="shared" si="23"/>
        <v>8.7391526288922918</v>
      </c>
      <c r="D25" s="9">
        <f t="shared" si="23"/>
        <v>8.8902147971360375</v>
      </c>
      <c r="E25" s="9">
        <f t="shared" si="23"/>
        <v>9.2140651459308689</v>
      </c>
      <c r="F25" s="9">
        <f t="shared" si="23"/>
        <v>9.9014778325123149</v>
      </c>
      <c r="G25" s="9">
        <f t="shared" si="23"/>
        <v>10.16833039733803</v>
      </c>
      <c r="H25" s="9">
        <f t="shared" si="23"/>
        <v>10.77508321445554</v>
      </c>
      <c r="I25" s="9">
        <f t="shared" si="23"/>
        <v>10.610276386570209</v>
      </c>
      <c r="J25" s="9">
        <f t="shared" si="23"/>
        <v>10.49517567813581</v>
      </c>
      <c r="K25" s="9">
        <f t="shared" si="23"/>
        <v>10.424923956124989</v>
      </c>
      <c r="L25" s="9">
        <f t="shared" si="23"/>
        <v>10.251749522857402</v>
      </c>
      <c r="M25" s="9">
        <f t="shared" si="23"/>
        <v>10.181349535119212</v>
      </c>
      <c r="N25" s="9">
        <f t="shared" si="23"/>
        <v>10.135571336346031</v>
      </c>
      <c r="O25" s="9">
        <f t="shared" si="23"/>
        <v>10.281953215333987</v>
      </c>
      <c r="P25" s="9">
        <f t="shared" si="20"/>
        <v>10.605796089385475</v>
      </c>
      <c r="Q25" s="9">
        <f t="shared" si="20"/>
        <v>11.193166651837352</v>
      </c>
      <c r="R25" s="9">
        <f t="shared" ref="R25" si="24">R5/(R$3-R$11-R$12)*100</f>
        <v>11.618845200141694</v>
      </c>
      <c r="S25" s="9">
        <f t="shared" si="21"/>
        <v>11.982311421039205</v>
      </c>
      <c r="T25" s="9">
        <f t="shared" si="21"/>
        <v>12.746280659429033</v>
      </c>
      <c r="U25" s="9">
        <f t="shared" ref="U25" si="25">U5/(U$3-U$11-U$12)*100</f>
        <v>12.573122221355588</v>
      </c>
    </row>
    <row r="26" spans="1:21" x14ac:dyDescent="0.2">
      <c r="A26" s="5" t="s">
        <v>17</v>
      </c>
      <c r="B26" s="9">
        <f t="shared" si="23"/>
        <v>9.062898427539313</v>
      </c>
      <c r="C26" s="9">
        <f t="shared" si="23"/>
        <v>8.8718734047983663</v>
      </c>
      <c r="D26" s="9">
        <f t="shared" si="23"/>
        <v>8.8305489260143197</v>
      </c>
      <c r="E26" s="9">
        <f t="shared" si="23"/>
        <v>8.7359298734933759</v>
      </c>
      <c r="F26" s="9">
        <f t="shared" si="23"/>
        <v>8.77832512315271</v>
      </c>
      <c r="G26" s="9">
        <f t="shared" si="23"/>
        <v>8.7981992562145237</v>
      </c>
      <c r="H26" s="9">
        <f t="shared" si="23"/>
        <v>8.6733238231098433</v>
      </c>
      <c r="I26" s="9">
        <f t="shared" si="23"/>
        <v>8.5234650343164535</v>
      </c>
      <c r="J26" s="9">
        <f t="shared" si="23"/>
        <v>8.6564718732932828</v>
      </c>
      <c r="K26" s="9">
        <f t="shared" si="23"/>
        <v>8.4708268043137629</v>
      </c>
      <c r="L26" s="9">
        <f t="shared" si="23"/>
        <v>9.0429882759247473</v>
      </c>
      <c r="M26" s="9">
        <f t="shared" si="23"/>
        <v>8.800515511368868</v>
      </c>
      <c r="N26" s="9">
        <f t="shared" si="23"/>
        <v>8.7153001936733379</v>
      </c>
      <c r="O26" s="9">
        <f t="shared" si="23"/>
        <v>9.0634172373921551</v>
      </c>
      <c r="P26" s="9">
        <f t="shared" si="20"/>
        <v>9.2004189944134076</v>
      </c>
      <c r="Q26" s="9">
        <f t="shared" si="20"/>
        <v>8.746329744639203</v>
      </c>
      <c r="R26" s="9">
        <f t="shared" ref="R26" si="26">R6/(R$3-R$11-R$12)*100</f>
        <v>8.8735387885228487</v>
      </c>
      <c r="S26" s="9">
        <f t="shared" si="21"/>
        <v>9.0143719704056462</v>
      </c>
      <c r="T26" s="9">
        <f t="shared" si="21"/>
        <v>8.7575392038600715</v>
      </c>
      <c r="U26" s="9">
        <f t="shared" ref="U26" si="27">U6/(U$3-U$11-U$12)*100</f>
        <v>8.3066843459948529</v>
      </c>
    </row>
    <row r="27" spans="1:21" x14ac:dyDescent="0.2">
      <c r="A27" s="5" t="s">
        <v>18</v>
      </c>
      <c r="B27" s="9">
        <f t="shared" si="23"/>
        <v>8.4785380365490859</v>
      </c>
      <c r="C27" s="9">
        <f t="shared" si="23"/>
        <v>8.5860132720775901</v>
      </c>
      <c r="D27" s="9">
        <f t="shared" si="23"/>
        <v>8.8703261734287988</v>
      </c>
      <c r="E27" s="9">
        <f t="shared" si="23"/>
        <v>8.6960852674569189</v>
      </c>
      <c r="F27" s="9">
        <f t="shared" si="23"/>
        <v>8.916256157635468</v>
      </c>
      <c r="G27" s="9">
        <f t="shared" si="23"/>
        <v>9.0917987864552749</v>
      </c>
      <c r="H27" s="9">
        <f t="shared" si="23"/>
        <v>9.1963861150737038</v>
      </c>
      <c r="I27" s="9">
        <f t="shared" si="23"/>
        <v>9.5900575032461504</v>
      </c>
      <c r="J27" s="9">
        <f t="shared" si="23"/>
        <v>9.730566175131985</v>
      </c>
      <c r="K27" s="9">
        <f t="shared" si="23"/>
        <v>9.7428334408701254</v>
      </c>
      <c r="L27" s="9">
        <f t="shared" si="23"/>
        <v>10.315368535853858</v>
      </c>
      <c r="M27" s="9">
        <f t="shared" si="23"/>
        <v>10.73368314461935</v>
      </c>
      <c r="N27" s="9">
        <f t="shared" si="23"/>
        <v>11.528174859356266</v>
      </c>
      <c r="O27" s="9">
        <f t="shared" si="23"/>
        <v>11.580539002045716</v>
      </c>
      <c r="P27" s="9">
        <f t="shared" si="20"/>
        <v>11.976256983240223</v>
      </c>
      <c r="Q27" s="9">
        <f t="shared" si="20"/>
        <v>11.762612332058012</v>
      </c>
      <c r="R27" s="9">
        <f t="shared" ref="R27" si="28">R7/(R$3-R$11-R$12)*100</f>
        <v>11.379737867516827</v>
      </c>
      <c r="S27" s="9">
        <f t="shared" si="21"/>
        <v>10.774725741984863</v>
      </c>
      <c r="T27" s="9">
        <f t="shared" si="21"/>
        <v>11.459589867310012</v>
      </c>
      <c r="U27" s="9">
        <f t="shared" ref="U27" si="29">U7/(U$3-U$11-U$12)*100</f>
        <v>14.780438343342952</v>
      </c>
    </row>
    <row r="28" spans="1:21" x14ac:dyDescent="0.2">
      <c r="A28" s="5" t="s">
        <v>19</v>
      </c>
      <c r="B28" s="9">
        <f t="shared" si="23"/>
        <v>1.0624734381640459E-2</v>
      </c>
      <c r="C28" s="9">
        <f t="shared" si="23"/>
        <v>1.0209290454313425E-2</v>
      </c>
      <c r="D28" s="9">
        <f t="shared" si="23"/>
        <v>9.9443118536197295E-3</v>
      </c>
      <c r="E28" s="9">
        <f t="shared" si="23"/>
        <v>9.9611515091144534E-3</v>
      </c>
      <c r="F28" s="9">
        <f t="shared" si="23"/>
        <v>9.852216748768473E-3</v>
      </c>
      <c r="G28" s="9">
        <f t="shared" si="23"/>
        <v>9.7866510080250532E-3</v>
      </c>
      <c r="H28" s="9">
        <f t="shared" si="23"/>
        <v>5.7061340941512127E-2</v>
      </c>
      <c r="I28" s="9">
        <f t="shared" si="23"/>
        <v>5.5648302726766838E-2</v>
      </c>
      <c r="J28" s="9">
        <f t="shared" si="23"/>
        <v>9.1024940833788454E-2</v>
      </c>
      <c r="K28" s="9">
        <f t="shared" si="23"/>
        <v>8.2956954558023779E-2</v>
      </c>
      <c r="L28" s="9">
        <f t="shared" si="23"/>
        <v>9.0884304280650738E-2</v>
      </c>
      <c r="M28" s="9">
        <f t="shared" si="23"/>
        <v>8.2850041425020712E-2</v>
      </c>
      <c r="N28" s="9">
        <f t="shared" si="23"/>
        <v>7.3780319099880101E-2</v>
      </c>
      <c r="O28" s="9">
        <f t="shared" si="23"/>
        <v>9.7838655163212662E-2</v>
      </c>
      <c r="P28" s="9">
        <f t="shared" si="20"/>
        <v>0.10474860335195531</v>
      </c>
      <c r="Q28" s="9">
        <f t="shared" si="20"/>
        <v>0.14236142005516506</v>
      </c>
      <c r="R28" s="9">
        <f t="shared" ref="R28" si="30">R8/(R$3-R$11-R$12)*100</f>
        <v>0.13283740701381511</v>
      </c>
      <c r="S28" s="9">
        <f t="shared" si="21"/>
        <v>0.14457011650650567</v>
      </c>
      <c r="T28" s="9">
        <f t="shared" si="21"/>
        <v>0.10454362685967029</v>
      </c>
      <c r="U28" s="9">
        <f t="shared" ref="U28" si="31">U8/(U$3-U$11-U$12)*100</f>
        <v>7.0197332501364951E-2</v>
      </c>
    </row>
    <row r="29" spans="1:21" x14ac:dyDescent="0.2">
      <c r="A29" s="5" t="s">
        <v>21</v>
      </c>
      <c r="B29" s="9">
        <f t="shared" si="23"/>
        <v>73.204419889502759</v>
      </c>
      <c r="C29" s="9">
        <f t="shared" si="23"/>
        <v>73.353751914241954</v>
      </c>
      <c r="D29" s="9">
        <f t="shared" si="23"/>
        <v>72.961416070007957</v>
      </c>
      <c r="E29" s="9">
        <f t="shared" si="23"/>
        <v>72.895706743699577</v>
      </c>
      <c r="F29" s="9">
        <f t="shared" si="23"/>
        <v>71.911330049261082</v>
      </c>
      <c r="G29" s="9">
        <f t="shared" si="23"/>
        <v>71.383832452534747</v>
      </c>
      <c r="H29" s="9">
        <f t="shared" si="23"/>
        <v>70.699001426533528</v>
      </c>
      <c r="I29" s="9">
        <f t="shared" si="23"/>
        <v>70.56204785754035</v>
      </c>
      <c r="J29" s="9">
        <f t="shared" si="23"/>
        <v>70.389586746768614</v>
      </c>
      <c r="K29" s="9">
        <f t="shared" si="23"/>
        <v>70.577933450087571</v>
      </c>
      <c r="L29" s="9">
        <f t="shared" si="23"/>
        <v>69.562846496410074</v>
      </c>
      <c r="M29" s="9">
        <f t="shared" si="23"/>
        <v>69.363895793059001</v>
      </c>
      <c r="N29" s="9">
        <f t="shared" si="23"/>
        <v>68.680254542100897</v>
      </c>
      <c r="O29" s="9">
        <f t="shared" si="23"/>
        <v>67.917815529662903</v>
      </c>
      <c r="P29" s="9">
        <f t="shared" si="20"/>
        <v>67.004189944134069</v>
      </c>
      <c r="Q29" s="9">
        <f t="shared" si="20"/>
        <v>66.865379482160336</v>
      </c>
      <c r="R29" s="9">
        <f t="shared" ref="R29" si="32">R9/(R$3-R$11-R$12)*100</f>
        <v>66.489550123981573</v>
      </c>
      <c r="S29" s="9">
        <f t="shared" si="21"/>
        <v>66.527765966493746</v>
      </c>
      <c r="T29" s="9">
        <f t="shared" si="21"/>
        <v>65.219139525532768</v>
      </c>
      <c r="U29" s="9">
        <f t="shared" ref="U29" si="33">U9/(U$3-U$11-U$12)*100</f>
        <v>62.631619998440058</v>
      </c>
    </row>
    <row r="30" spans="1:21" x14ac:dyDescent="0.2">
      <c r="A30" s="5" t="s">
        <v>22</v>
      </c>
      <c r="B30" s="9">
        <f t="shared" si="23"/>
        <v>0.15937101572460691</v>
      </c>
      <c r="C30" s="9">
        <f t="shared" si="23"/>
        <v>0.23481368044920878</v>
      </c>
      <c r="D30" s="9">
        <f t="shared" si="23"/>
        <v>0.26849642004773266</v>
      </c>
      <c r="E30" s="9">
        <f t="shared" si="23"/>
        <v>0.26895109074609025</v>
      </c>
      <c r="F30" s="9">
        <f t="shared" si="23"/>
        <v>0.2857142857142857</v>
      </c>
      <c r="G30" s="9">
        <f t="shared" si="23"/>
        <v>0.35231943628890194</v>
      </c>
      <c r="H30" s="9">
        <f t="shared" si="23"/>
        <v>0.37089871611982883</v>
      </c>
      <c r="I30" s="9">
        <f t="shared" si="23"/>
        <v>0.41736227045075125</v>
      </c>
      <c r="J30" s="9">
        <f t="shared" si="23"/>
        <v>0.4187147278354269</v>
      </c>
      <c r="K30" s="9">
        <f t="shared" si="23"/>
        <v>0.47008940916213476</v>
      </c>
      <c r="L30" s="9">
        <f t="shared" si="23"/>
        <v>0.51804053439970921</v>
      </c>
      <c r="M30" s="9">
        <f t="shared" si="23"/>
        <v>0.57995028997514497</v>
      </c>
      <c r="N30" s="9">
        <f t="shared" si="23"/>
        <v>0.64557779212395094</v>
      </c>
      <c r="O30" s="9">
        <f t="shared" si="23"/>
        <v>0.82718135728897979</v>
      </c>
      <c r="P30" s="9">
        <f t="shared" si="20"/>
        <v>0.87290502793296088</v>
      </c>
      <c r="Q30" s="9">
        <f t="shared" si="20"/>
        <v>1.05881306166029</v>
      </c>
      <c r="R30" s="9">
        <f t="shared" ref="R30" si="34">R10/(R$3-R$11-R$12)*100</f>
        <v>1.2929507616011335</v>
      </c>
      <c r="S30" s="9">
        <f t="shared" si="21"/>
        <v>1.3691640445616124</v>
      </c>
      <c r="T30" s="9">
        <f t="shared" si="21"/>
        <v>1.4957780458383596</v>
      </c>
      <c r="U30" s="9">
        <f t="shared" ref="U30" si="35">U10/(U$3-U$11-U$12)*100</f>
        <v>1.4819436861399267</v>
      </c>
    </row>
    <row r="31" spans="1:21" ht="140.25" customHeight="1" x14ac:dyDescent="0.2">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O4Xq2UrvLcydgvV1ZdDTi5hYutmhWL9YgtbBBZ3T6cA2Oc9qOqC4xCrl5eN78d+3SAesrf0dn4i19hmT6DD2iQ==" saltValue="bMD30H/wwV/RfMC9BRPacQ==" spinCount="100000" sheet="1" objects="1" scenarios="1"/>
  <mergeCells count="2">
    <mergeCell ref="A1:Q1"/>
    <mergeCell ref="A31:R31"/>
  </mergeCells>
  <phoneticPr fontId="7" type="noConversion"/>
  <pageMargins left="0.7" right="0.7" top="0.75" bottom="0.75" header="0.3" footer="0.3"/>
  <pageSetup scale="77"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5799-4993-486A-8815-08B7C28DE5B3}">
  <sheetPr>
    <pageSetUpPr fitToPage="1"/>
  </sheetPr>
  <dimension ref="A1:U31"/>
  <sheetViews>
    <sheetView tabSelected="1" view="pageLayout" zoomScale="90" zoomScaleNormal="100" zoomScalePageLayoutView="90" workbookViewId="0">
      <selection activeCell="G26" sqref="G26"/>
    </sheetView>
  </sheetViews>
  <sheetFormatPr defaultColWidth="9.140625" defaultRowHeight="12.75" x14ac:dyDescent="0.2"/>
  <cols>
    <col min="1" max="1" width="32.5703125" style="1" customWidth="1"/>
    <col min="2" max="13" width="6.140625" style="2" customWidth="1"/>
    <col min="14" max="21" width="6.140625" style="1" customWidth="1"/>
    <col min="22" max="16384" width="9.140625" style="1"/>
  </cols>
  <sheetData>
    <row r="1" spans="1:21" ht="75" customHeight="1" x14ac:dyDescent="0.25">
      <c r="A1" s="15" t="s">
        <v>37</v>
      </c>
      <c r="B1" s="15"/>
      <c r="C1" s="15"/>
      <c r="D1" s="15"/>
      <c r="E1" s="15"/>
      <c r="F1" s="15"/>
      <c r="G1" s="15"/>
      <c r="H1" s="15"/>
      <c r="I1" s="15"/>
      <c r="J1" s="15"/>
      <c r="K1" s="15"/>
      <c r="L1" s="15"/>
      <c r="M1" s="15"/>
      <c r="N1" s="15"/>
      <c r="O1" s="15"/>
      <c r="P1" s="15"/>
      <c r="Q1" s="15"/>
    </row>
    <row r="2" spans="1:21" ht="15" x14ac:dyDescent="0.25">
      <c r="A2" s="12" t="s">
        <v>28</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
      <c r="A3" s="3" t="s">
        <v>31</v>
      </c>
      <c r="B3" s="4">
        <v>2421</v>
      </c>
      <c r="C3" s="4">
        <v>2504</v>
      </c>
      <c r="D3" s="4">
        <v>2532</v>
      </c>
      <c r="E3" s="4">
        <v>2534</v>
      </c>
      <c r="F3" s="4">
        <v>2373</v>
      </c>
      <c r="G3" s="4">
        <v>2521</v>
      </c>
      <c r="H3" s="4">
        <v>2386</v>
      </c>
      <c r="I3" s="4">
        <v>2367</v>
      </c>
      <c r="J3" s="4">
        <v>2424</v>
      </c>
      <c r="K3" s="4">
        <v>2487</v>
      </c>
      <c r="L3" s="4">
        <v>2592</v>
      </c>
      <c r="M3" s="4">
        <v>2690</v>
      </c>
      <c r="N3" s="4">
        <v>2661</v>
      </c>
      <c r="O3" s="4">
        <v>2611</v>
      </c>
      <c r="P3" s="4">
        <v>2659</v>
      </c>
      <c r="Q3" s="4">
        <v>2716</v>
      </c>
      <c r="R3" s="4">
        <v>2656</v>
      </c>
      <c r="S3" s="4">
        <v>2770</v>
      </c>
      <c r="T3" s="4">
        <v>2939</v>
      </c>
      <c r="U3" s="4">
        <f>SUM(U4:U12)</f>
        <v>3015</v>
      </c>
    </row>
    <row r="4" spans="1:21" x14ac:dyDescent="0.2">
      <c r="A4" s="5" t="s">
        <v>15</v>
      </c>
      <c r="B4" s="6">
        <v>9</v>
      </c>
      <c r="C4" s="6">
        <v>7</v>
      </c>
      <c r="D4" s="6">
        <v>9</v>
      </c>
      <c r="E4" s="6">
        <v>9</v>
      </c>
      <c r="F4" s="6">
        <v>10</v>
      </c>
      <c r="G4" s="6">
        <v>8</v>
      </c>
      <c r="H4" s="6">
        <v>6</v>
      </c>
      <c r="I4" s="6">
        <v>7</v>
      </c>
      <c r="J4" s="6">
        <v>6</v>
      </c>
      <c r="K4" s="6">
        <v>6</v>
      </c>
      <c r="L4" s="6">
        <v>6</v>
      </c>
      <c r="M4" s="6">
        <v>8</v>
      </c>
      <c r="N4" s="6">
        <v>7</v>
      </c>
      <c r="O4" s="6">
        <v>8</v>
      </c>
      <c r="P4" s="6">
        <v>6</v>
      </c>
      <c r="Q4" s="6">
        <v>10</v>
      </c>
      <c r="R4" s="6">
        <v>7</v>
      </c>
      <c r="S4" s="6">
        <v>12</v>
      </c>
      <c r="T4" s="6">
        <v>5</v>
      </c>
      <c r="U4" s="6">
        <v>7</v>
      </c>
    </row>
    <row r="5" spans="1:21" x14ac:dyDescent="0.2">
      <c r="A5" s="5" t="s">
        <v>16</v>
      </c>
      <c r="B5" s="6">
        <v>146</v>
      </c>
      <c r="C5" s="6">
        <v>158</v>
      </c>
      <c r="D5" s="6">
        <v>167</v>
      </c>
      <c r="E5" s="6">
        <v>175</v>
      </c>
      <c r="F5" s="6">
        <v>163</v>
      </c>
      <c r="G5" s="6">
        <v>176</v>
      </c>
      <c r="H5" s="6">
        <v>162</v>
      </c>
      <c r="I5" s="6">
        <v>164</v>
      </c>
      <c r="J5" s="6">
        <v>169</v>
      </c>
      <c r="K5" s="6">
        <v>181</v>
      </c>
      <c r="L5" s="6">
        <v>200</v>
      </c>
      <c r="M5" s="6">
        <v>203</v>
      </c>
      <c r="N5" s="6">
        <v>208</v>
      </c>
      <c r="O5" s="6">
        <v>199</v>
      </c>
      <c r="P5" s="6">
        <v>210</v>
      </c>
      <c r="Q5" s="6">
        <v>232</v>
      </c>
      <c r="R5" s="6">
        <v>242</v>
      </c>
      <c r="S5" s="6">
        <v>278</v>
      </c>
      <c r="T5" s="6">
        <v>349</v>
      </c>
      <c r="U5" s="6">
        <v>366</v>
      </c>
    </row>
    <row r="6" spans="1:21" x14ac:dyDescent="0.2">
      <c r="A6" s="5" t="s">
        <v>17</v>
      </c>
      <c r="B6" s="6">
        <v>171</v>
      </c>
      <c r="C6" s="6">
        <v>177</v>
      </c>
      <c r="D6" s="6">
        <v>174</v>
      </c>
      <c r="E6" s="6">
        <v>141</v>
      </c>
      <c r="F6" s="6">
        <v>124</v>
      </c>
      <c r="G6" s="6">
        <v>140</v>
      </c>
      <c r="H6" s="6">
        <v>136</v>
      </c>
      <c r="I6" s="6">
        <v>142</v>
      </c>
      <c r="J6" s="6">
        <v>132</v>
      </c>
      <c r="K6" s="6">
        <v>148</v>
      </c>
      <c r="L6" s="6">
        <v>144</v>
      </c>
      <c r="M6" s="6">
        <v>146</v>
      </c>
      <c r="N6" s="6">
        <v>142</v>
      </c>
      <c r="O6" s="6">
        <v>165</v>
      </c>
      <c r="P6" s="6">
        <v>170</v>
      </c>
      <c r="Q6" s="6">
        <v>190</v>
      </c>
      <c r="R6" s="6">
        <v>175</v>
      </c>
      <c r="S6" s="6">
        <v>204</v>
      </c>
      <c r="T6" s="6">
        <v>230</v>
      </c>
      <c r="U6" s="6">
        <v>242</v>
      </c>
    </row>
    <row r="7" spans="1:21" x14ac:dyDescent="0.2">
      <c r="A7" s="5" t="s">
        <v>18</v>
      </c>
      <c r="B7" s="6">
        <v>158</v>
      </c>
      <c r="C7" s="6">
        <v>155</v>
      </c>
      <c r="D7" s="6">
        <v>155</v>
      </c>
      <c r="E7" s="6">
        <v>164</v>
      </c>
      <c r="F7" s="6">
        <v>148</v>
      </c>
      <c r="G7" s="6">
        <v>164</v>
      </c>
      <c r="H7" s="6">
        <v>161</v>
      </c>
      <c r="I7" s="6">
        <v>154</v>
      </c>
      <c r="J7" s="6">
        <v>161</v>
      </c>
      <c r="K7" s="6">
        <v>175</v>
      </c>
      <c r="L7" s="6">
        <v>185</v>
      </c>
      <c r="M7" s="6">
        <v>210</v>
      </c>
      <c r="N7" s="6">
        <v>204</v>
      </c>
      <c r="O7" s="6">
        <v>211</v>
      </c>
      <c r="P7" s="6">
        <v>224</v>
      </c>
      <c r="Q7" s="6">
        <v>227</v>
      </c>
      <c r="R7" s="6">
        <v>219</v>
      </c>
      <c r="S7" s="6">
        <v>222</v>
      </c>
      <c r="T7" s="6">
        <v>270</v>
      </c>
      <c r="U7" s="6">
        <v>326</v>
      </c>
    </row>
    <row r="8" spans="1:21" x14ac:dyDescent="0.2">
      <c r="A8" s="5" t="s">
        <v>19</v>
      </c>
      <c r="B8" s="6"/>
      <c r="C8" s="6"/>
      <c r="D8" s="6"/>
      <c r="E8" s="6"/>
      <c r="F8" s="6"/>
      <c r="G8" s="6"/>
      <c r="H8" s="6"/>
      <c r="I8" s="6"/>
      <c r="J8" s="6"/>
      <c r="K8" s="6"/>
      <c r="L8" s="6">
        <v>3</v>
      </c>
      <c r="M8" s="6">
        <v>3</v>
      </c>
      <c r="N8" s="6">
        <v>2</v>
      </c>
      <c r="O8" s="6">
        <v>3</v>
      </c>
      <c r="P8" s="6">
        <v>4</v>
      </c>
      <c r="Q8" s="6">
        <v>3</v>
      </c>
      <c r="R8" s="6">
        <v>3</v>
      </c>
      <c r="S8" s="6">
        <v>5</v>
      </c>
      <c r="T8" s="6">
        <v>3</v>
      </c>
      <c r="U8" s="6">
        <v>6</v>
      </c>
    </row>
    <row r="9" spans="1:21" x14ac:dyDescent="0.2">
      <c r="A9" s="5" t="s">
        <v>21</v>
      </c>
      <c r="B9" s="6">
        <v>1878</v>
      </c>
      <c r="C9" s="6">
        <v>1941</v>
      </c>
      <c r="D9" s="6">
        <v>1908</v>
      </c>
      <c r="E9" s="6">
        <v>1901</v>
      </c>
      <c r="F9" s="6">
        <v>1809</v>
      </c>
      <c r="G9" s="6">
        <v>1838</v>
      </c>
      <c r="H9" s="6">
        <v>1747</v>
      </c>
      <c r="I9" s="6">
        <v>1694</v>
      </c>
      <c r="J9" s="6">
        <v>1691</v>
      </c>
      <c r="K9" s="6">
        <v>1652</v>
      </c>
      <c r="L9" s="6">
        <v>1681</v>
      </c>
      <c r="M9" s="6">
        <v>1687</v>
      </c>
      <c r="N9" s="6">
        <v>1695</v>
      </c>
      <c r="O9" s="6">
        <v>1718</v>
      </c>
      <c r="P9" s="6">
        <v>1750</v>
      </c>
      <c r="Q9" s="6">
        <v>1709</v>
      </c>
      <c r="R9" s="6">
        <v>1624</v>
      </c>
      <c r="S9" s="6">
        <v>1604</v>
      </c>
      <c r="T9" s="6">
        <v>1656</v>
      </c>
      <c r="U9" s="6">
        <v>1673</v>
      </c>
    </row>
    <row r="10" spans="1:21" x14ac:dyDescent="0.2">
      <c r="A10" s="5" t="s">
        <v>22</v>
      </c>
      <c r="B10" s="6">
        <v>1</v>
      </c>
      <c r="C10" s="6">
        <v>3</v>
      </c>
      <c r="D10" s="6">
        <v>6</v>
      </c>
      <c r="E10" s="6">
        <v>6</v>
      </c>
      <c r="F10" s="6">
        <v>6</v>
      </c>
      <c r="G10" s="6">
        <v>8</v>
      </c>
      <c r="H10" s="6">
        <v>8</v>
      </c>
      <c r="I10" s="6">
        <v>10</v>
      </c>
      <c r="J10" s="6">
        <v>10</v>
      </c>
      <c r="K10" s="6">
        <v>8</v>
      </c>
      <c r="L10" s="6">
        <v>9</v>
      </c>
      <c r="M10" s="6">
        <v>10</v>
      </c>
      <c r="N10" s="6">
        <v>12</v>
      </c>
      <c r="O10" s="6">
        <v>9</v>
      </c>
      <c r="P10" s="6">
        <v>12</v>
      </c>
      <c r="Q10" s="6">
        <v>19</v>
      </c>
      <c r="R10" s="6">
        <v>27</v>
      </c>
      <c r="S10" s="6">
        <v>35</v>
      </c>
      <c r="T10" s="6">
        <v>35</v>
      </c>
      <c r="U10" s="6">
        <v>39</v>
      </c>
    </row>
    <row r="11" spans="1:21" x14ac:dyDescent="0.2">
      <c r="A11" s="5" t="s">
        <v>32</v>
      </c>
      <c r="B11" s="6">
        <v>24</v>
      </c>
      <c r="C11" s="6">
        <v>30</v>
      </c>
      <c r="D11" s="6">
        <v>32</v>
      </c>
      <c r="E11" s="6">
        <v>39</v>
      </c>
      <c r="F11" s="6">
        <v>28</v>
      </c>
      <c r="G11" s="6">
        <v>34</v>
      </c>
      <c r="H11" s="6">
        <v>37</v>
      </c>
      <c r="I11" s="6">
        <v>35</v>
      </c>
      <c r="J11" s="6">
        <v>44</v>
      </c>
      <c r="K11" s="6">
        <v>38</v>
      </c>
      <c r="L11" s="6">
        <v>46</v>
      </c>
      <c r="M11" s="6">
        <v>42</v>
      </c>
      <c r="N11" s="6">
        <v>56</v>
      </c>
      <c r="O11" s="6">
        <v>57</v>
      </c>
      <c r="P11" s="6">
        <v>46</v>
      </c>
      <c r="Q11" s="6">
        <v>70</v>
      </c>
      <c r="R11" s="6">
        <v>53</v>
      </c>
      <c r="S11" s="6">
        <v>60</v>
      </c>
      <c r="T11" s="6">
        <v>63</v>
      </c>
      <c r="U11" s="6">
        <v>88</v>
      </c>
    </row>
    <row r="12" spans="1:21" x14ac:dyDescent="0.2">
      <c r="A12" s="5" t="s">
        <v>20</v>
      </c>
      <c r="B12" s="6">
        <v>34</v>
      </c>
      <c r="C12" s="6">
        <v>33</v>
      </c>
      <c r="D12" s="6">
        <v>81</v>
      </c>
      <c r="E12" s="6">
        <v>99</v>
      </c>
      <c r="F12" s="6">
        <v>85</v>
      </c>
      <c r="G12" s="6">
        <v>153</v>
      </c>
      <c r="H12" s="6">
        <v>129</v>
      </c>
      <c r="I12" s="6">
        <v>161</v>
      </c>
      <c r="J12" s="6">
        <v>211</v>
      </c>
      <c r="K12" s="6">
        <v>279</v>
      </c>
      <c r="L12" s="6">
        <v>318</v>
      </c>
      <c r="M12" s="6">
        <v>381</v>
      </c>
      <c r="N12" s="6">
        <v>335</v>
      </c>
      <c r="O12" s="6">
        <v>241</v>
      </c>
      <c r="P12" s="6">
        <v>237</v>
      </c>
      <c r="Q12" s="6">
        <v>256</v>
      </c>
      <c r="R12" s="6">
        <v>306</v>
      </c>
      <c r="S12" s="6">
        <v>350</v>
      </c>
      <c r="T12" s="6">
        <v>328</v>
      </c>
      <c r="U12" s="6">
        <v>268</v>
      </c>
    </row>
    <row r="13" spans="1:21" x14ac:dyDescent="0.2">
      <c r="A13" s="8" t="s">
        <v>23</v>
      </c>
      <c r="B13" s="6"/>
      <c r="C13" s="6"/>
      <c r="D13" s="6"/>
      <c r="E13" s="6"/>
      <c r="F13" s="6"/>
      <c r="G13" s="6"/>
      <c r="H13" s="6"/>
      <c r="I13" s="6"/>
      <c r="J13" s="6"/>
      <c r="K13" s="6"/>
      <c r="L13" s="6"/>
      <c r="M13" s="6"/>
      <c r="N13" s="6"/>
      <c r="O13" s="6"/>
      <c r="P13" s="6"/>
      <c r="Q13" s="6"/>
      <c r="R13" s="6"/>
      <c r="S13" s="6"/>
      <c r="T13" s="6"/>
      <c r="U13" s="6"/>
    </row>
    <row r="14" spans="1:21" x14ac:dyDescent="0.2">
      <c r="A14" s="5" t="s">
        <v>15</v>
      </c>
      <c r="B14" s="9">
        <f>B4/B$3*100</f>
        <v>0.37174721189591076</v>
      </c>
      <c r="C14" s="9">
        <f t="shared" ref="C14:R22" si="0">C4/C$3*100</f>
        <v>0.27955271565495204</v>
      </c>
      <c r="D14" s="9">
        <f t="shared" si="0"/>
        <v>0.35545023696682465</v>
      </c>
      <c r="E14" s="9">
        <f t="shared" si="0"/>
        <v>0.35516969218626676</v>
      </c>
      <c r="F14" s="9">
        <f t="shared" si="0"/>
        <v>0.42140750105351876</v>
      </c>
      <c r="G14" s="9">
        <f t="shared" si="0"/>
        <v>0.31733439111463707</v>
      </c>
      <c r="H14" s="9">
        <f t="shared" si="0"/>
        <v>0.25146689019279128</v>
      </c>
      <c r="I14" s="9">
        <f t="shared" si="0"/>
        <v>0.2957329953527672</v>
      </c>
      <c r="J14" s="9">
        <f t="shared" si="0"/>
        <v>0.24752475247524752</v>
      </c>
      <c r="K14" s="9">
        <f t="shared" si="0"/>
        <v>0.24125452352231602</v>
      </c>
      <c r="L14" s="9">
        <f t="shared" si="0"/>
        <v>0.23148148148148145</v>
      </c>
      <c r="M14" s="9">
        <f t="shared" si="0"/>
        <v>0.29739776951672864</v>
      </c>
      <c r="N14" s="9">
        <f t="shared" si="0"/>
        <v>0.26305900037579855</v>
      </c>
      <c r="O14" s="9">
        <f t="shared" si="0"/>
        <v>0.30639601685178092</v>
      </c>
      <c r="P14" s="9">
        <f t="shared" si="0"/>
        <v>0.22564874012786762</v>
      </c>
      <c r="Q14" s="9">
        <f t="shared" si="0"/>
        <v>0.36818851251840939</v>
      </c>
      <c r="R14" s="9">
        <f t="shared" si="0"/>
        <v>0.26355421686746988</v>
      </c>
      <c r="S14" s="9">
        <f t="shared" ref="S14:T22" si="1">S4/S$3*100</f>
        <v>0.43321299638989169</v>
      </c>
      <c r="T14" s="9">
        <f t="shared" si="1"/>
        <v>0.1701258931609391</v>
      </c>
      <c r="U14" s="9">
        <f t="shared" ref="U14" si="2">U4/U$3*100</f>
        <v>0.23217247097844113</v>
      </c>
    </row>
    <row r="15" spans="1:21" x14ac:dyDescent="0.2">
      <c r="A15" s="5" t="s">
        <v>16</v>
      </c>
      <c r="B15" s="9">
        <f t="shared" ref="B15:O22" si="3">B5/B$3*100</f>
        <v>6.0305658818669974</v>
      </c>
      <c r="C15" s="9">
        <f t="shared" si="3"/>
        <v>6.3099041533546325</v>
      </c>
      <c r="D15" s="9">
        <f t="shared" si="3"/>
        <v>6.5955766192733023</v>
      </c>
      <c r="E15" s="9">
        <f t="shared" si="3"/>
        <v>6.9060773480662991</v>
      </c>
      <c r="F15" s="9">
        <f t="shared" si="3"/>
        <v>6.868942267172355</v>
      </c>
      <c r="G15" s="9">
        <f t="shared" si="3"/>
        <v>6.9813566045220155</v>
      </c>
      <c r="H15" s="9">
        <f t="shared" si="3"/>
        <v>6.7896060352053649</v>
      </c>
      <c r="I15" s="9">
        <f t="shared" si="3"/>
        <v>6.9286016054076889</v>
      </c>
      <c r="J15" s="9">
        <f t="shared" si="3"/>
        <v>6.9719471947194718</v>
      </c>
      <c r="K15" s="9">
        <f t="shared" si="3"/>
        <v>7.2778447929232009</v>
      </c>
      <c r="L15" s="9">
        <f t="shared" si="3"/>
        <v>7.716049382716049</v>
      </c>
      <c r="M15" s="9">
        <f t="shared" si="3"/>
        <v>7.5464684014869885</v>
      </c>
      <c r="N15" s="9">
        <f t="shared" si="3"/>
        <v>7.8166102968808717</v>
      </c>
      <c r="O15" s="9">
        <f t="shared" si="3"/>
        <v>7.62160091918805</v>
      </c>
      <c r="P15" s="9">
        <f t="shared" si="0"/>
        <v>7.8977059044753659</v>
      </c>
      <c r="Q15" s="9">
        <f t="shared" si="0"/>
        <v>8.5419734904270985</v>
      </c>
      <c r="R15" s="9">
        <f t="shared" ref="R15" si="4">R5/R$3*100</f>
        <v>9.1114457831325293</v>
      </c>
      <c r="S15" s="9">
        <f t="shared" si="1"/>
        <v>10.036101083032491</v>
      </c>
      <c r="T15" s="9">
        <f t="shared" si="1"/>
        <v>11.874787342633548</v>
      </c>
      <c r="U15" s="9">
        <f t="shared" ref="U15" si="5">U5/U$3*100</f>
        <v>12.139303482587065</v>
      </c>
    </row>
    <row r="16" spans="1:21" x14ac:dyDescent="0.2">
      <c r="A16" s="5" t="s">
        <v>17</v>
      </c>
      <c r="B16" s="9">
        <f t="shared" si="3"/>
        <v>7.0631970260223049</v>
      </c>
      <c r="C16" s="9">
        <f t="shared" si="3"/>
        <v>7.0686900958466454</v>
      </c>
      <c r="D16" s="9">
        <f t="shared" si="3"/>
        <v>6.8720379146919433</v>
      </c>
      <c r="E16" s="9">
        <f t="shared" si="3"/>
        <v>5.5643251775848457</v>
      </c>
      <c r="F16" s="9">
        <f t="shared" si="3"/>
        <v>5.2254530130636327</v>
      </c>
      <c r="G16" s="9">
        <f t="shared" si="3"/>
        <v>5.5533518445061487</v>
      </c>
      <c r="H16" s="9">
        <f t="shared" si="3"/>
        <v>5.699916177703269</v>
      </c>
      <c r="I16" s="9">
        <f t="shared" si="3"/>
        <v>5.9991550485847061</v>
      </c>
      <c r="J16" s="9">
        <f t="shared" si="3"/>
        <v>5.4455445544554459</v>
      </c>
      <c r="K16" s="9">
        <f t="shared" si="3"/>
        <v>5.9509449135504626</v>
      </c>
      <c r="L16" s="9">
        <f t="shared" si="3"/>
        <v>5.5555555555555554</v>
      </c>
      <c r="M16" s="9">
        <f t="shared" si="3"/>
        <v>5.4275092936802976</v>
      </c>
      <c r="N16" s="9">
        <f t="shared" si="3"/>
        <v>5.3363397219090567</v>
      </c>
      <c r="O16" s="9">
        <f t="shared" si="3"/>
        <v>6.3194178475679816</v>
      </c>
      <c r="P16" s="9">
        <f t="shared" si="0"/>
        <v>6.3933809702895816</v>
      </c>
      <c r="Q16" s="9">
        <f t="shared" si="0"/>
        <v>6.9955817378497791</v>
      </c>
      <c r="R16" s="9">
        <f t="shared" ref="R16" si="6">R6/R$3*100</f>
        <v>6.5888554216867474</v>
      </c>
      <c r="S16" s="9">
        <f t="shared" si="1"/>
        <v>7.3646209386281596</v>
      </c>
      <c r="T16" s="9">
        <f t="shared" si="1"/>
        <v>7.825791085403198</v>
      </c>
      <c r="U16" s="9">
        <f t="shared" ref="U16" si="7">U6/U$3*100</f>
        <v>8.0265339966832503</v>
      </c>
    </row>
    <row r="17" spans="1:21" x14ac:dyDescent="0.2">
      <c r="A17" s="5" t="s">
        <v>18</v>
      </c>
      <c r="B17" s="9">
        <f t="shared" si="3"/>
        <v>6.5262288310615455</v>
      </c>
      <c r="C17" s="9">
        <f t="shared" si="3"/>
        <v>6.1900958466453675</v>
      </c>
      <c r="D17" s="9">
        <f t="shared" si="3"/>
        <v>6.1216429699842019</v>
      </c>
      <c r="E17" s="9">
        <f t="shared" si="3"/>
        <v>6.4719810576164161</v>
      </c>
      <c r="F17" s="9">
        <f t="shared" si="3"/>
        <v>6.2368310155920774</v>
      </c>
      <c r="G17" s="9">
        <f t="shared" si="3"/>
        <v>6.505355017850059</v>
      </c>
      <c r="H17" s="9">
        <f t="shared" si="3"/>
        <v>6.7476948868399003</v>
      </c>
      <c r="I17" s="9">
        <f t="shared" si="3"/>
        <v>6.506125897760878</v>
      </c>
      <c r="J17" s="9">
        <f t="shared" si="3"/>
        <v>6.6419141914191417</v>
      </c>
      <c r="K17" s="9">
        <f t="shared" si="3"/>
        <v>7.0365902694008842</v>
      </c>
      <c r="L17" s="9">
        <f t="shared" si="3"/>
        <v>7.1373456790123457</v>
      </c>
      <c r="M17" s="9">
        <f t="shared" si="3"/>
        <v>7.8066914498141262</v>
      </c>
      <c r="N17" s="9">
        <f t="shared" si="3"/>
        <v>7.6662908680947011</v>
      </c>
      <c r="O17" s="9">
        <f t="shared" si="3"/>
        <v>8.0811949444657216</v>
      </c>
      <c r="P17" s="9">
        <f t="shared" si="0"/>
        <v>8.4242196314403905</v>
      </c>
      <c r="Q17" s="9">
        <f t="shared" si="0"/>
        <v>8.3578792341678927</v>
      </c>
      <c r="R17" s="9">
        <f t="shared" ref="R17" si="8">R7/R$3*100</f>
        <v>8.2454819277108431</v>
      </c>
      <c r="S17" s="9">
        <f t="shared" si="1"/>
        <v>8.0144404332129966</v>
      </c>
      <c r="T17" s="9">
        <f t="shared" si="1"/>
        <v>9.1867982306907106</v>
      </c>
      <c r="U17" s="9">
        <f t="shared" ref="U17" si="9">U7/U$3*100</f>
        <v>10.812603648424544</v>
      </c>
    </row>
    <row r="18" spans="1:21" x14ac:dyDescent="0.2">
      <c r="A18" s="5" t="s">
        <v>19</v>
      </c>
      <c r="B18" s="9">
        <f t="shared" si="3"/>
        <v>0</v>
      </c>
      <c r="C18" s="9">
        <f t="shared" si="3"/>
        <v>0</v>
      </c>
      <c r="D18" s="9">
        <f t="shared" si="3"/>
        <v>0</v>
      </c>
      <c r="E18" s="9">
        <f t="shared" si="3"/>
        <v>0</v>
      </c>
      <c r="F18" s="9">
        <f t="shared" si="3"/>
        <v>0</v>
      </c>
      <c r="G18" s="9">
        <f t="shared" si="3"/>
        <v>0</v>
      </c>
      <c r="H18" s="9">
        <f t="shared" si="3"/>
        <v>0</v>
      </c>
      <c r="I18" s="9">
        <f t="shared" si="3"/>
        <v>0</v>
      </c>
      <c r="J18" s="9">
        <f t="shared" si="3"/>
        <v>0</v>
      </c>
      <c r="K18" s="9">
        <f t="shared" si="3"/>
        <v>0</v>
      </c>
      <c r="L18" s="9">
        <f t="shared" si="3"/>
        <v>0.11574074074074073</v>
      </c>
      <c r="M18" s="9">
        <f t="shared" si="3"/>
        <v>0.11152416356877323</v>
      </c>
      <c r="N18" s="9">
        <f t="shared" si="3"/>
        <v>7.5159714393085303E-2</v>
      </c>
      <c r="O18" s="9">
        <f t="shared" si="3"/>
        <v>0.11489850631941785</v>
      </c>
      <c r="P18" s="9">
        <f t="shared" si="0"/>
        <v>0.15043249341857842</v>
      </c>
      <c r="Q18" s="9">
        <f t="shared" si="0"/>
        <v>0.11045655375552282</v>
      </c>
      <c r="R18" s="9">
        <f t="shared" ref="R18" si="10">R8/R$3*100</f>
        <v>0.11295180722891565</v>
      </c>
      <c r="S18" s="9">
        <f t="shared" si="1"/>
        <v>0.18050541516245489</v>
      </c>
      <c r="T18" s="9">
        <f t="shared" si="1"/>
        <v>0.10207553589656344</v>
      </c>
      <c r="U18" s="9">
        <f t="shared" ref="U18" si="11">U8/U$3*100</f>
        <v>0.19900497512437809</v>
      </c>
    </row>
    <row r="19" spans="1:21" x14ac:dyDescent="0.2">
      <c r="A19" s="5" t="s">
        <v>21</v>
      </c>
      <c r="B19" s="9">
        <f t="shared" si="3"/>
        <v>77.571251548946719</v>
      </c>
      <c r="C19" s="9">
        <f t="shared" si="3"/>
        <v>77.515974440894567</v>
      </c>
      <c r="D19" s="9">
        <f t="shared" si="3"/>
        <v>75.355450236966831</v>
      </c>
      <c r="E19" s="9">
        <f t="shared" si="3"/>
        <v>75.019731649565898</v>
      </c>
      <c r="F19" s="9">
        <f t="shared" si="3"/>
        <v>76.232616940581551</v>
      </c>
      <c r="G19" s="9">
        <f t="shared" si="3"/>
        <v>72.90757635858786</v>
      </c>
      <c r="H19" s="9">
        <f t="shared" si="3"/>
        <v>73.218776194467722</v>
      </c>
      <c r="I19" s="9">
        <f t="shared" si="3"/>
        <v>71.567384875369669</v>
      </c>
      <c r="J19" s="9">
        <f t="shared" si="3"/>
        <v>69.760726072607255</v>
      </c>
      <c r="K19" s="9">
        <f t="shared" si="3"/>
        <v>66.425412143144342</v>
      </c>
      <c r="L19" s="9">
        <f t="shared" si="3"/>
        <v>64.853395061728392</v>
      </c>
      <c r="M19" s="9">
        <f t="shared" si="3"/>
        <v>62.713754646840144</v>
      </c>
      <c r="N19" s="9">
        <f t="shared" si="3"/>
        <v>63.697857948139799</v>
      </c>
      <c r="O19" s="9">
        <f t="shared" si="3"/>
        <v>65.798544618919948</v>
      </c>
      <c r="P19" s="9">
        <f t="shared" si="0"/>
        <v>65.814215870628061</v>
      </c>
      <c r="Q19" s="9">
        <f t="shared" si="0"/>
        <v>62.923416789396171</v>
      </c>
      <c r="R19" s="9">
        <f t="shared" ref="R19" si="12">R9/R$3*100</f>
        <v>61.144578313253021</v>
      </c>
      <c r="S19" s="9">
        <f t="shared" si="1"/>
        <v>57.906137184115522</v>
      </c>
      <c r="T19" s="9">
        <f t="shared" si="1"/>
        <v>56.345695814903031</v>
      </c>
      <c r="U19" s="9">
        <f t="shared" ref="U19" si="13">U9/U$3*100</f>
        <v>55.489220563847432</v>
      </c>
    </row>
    <row r="20" spans="1:21" x14ac:dyDescent="0.2">
      <c r="A20" s="5" t="s">
        <v>22</v>
      </c>
      <c r="B20" s="9">
        <f t="shared" si="3"/>
        <v>4.1305245766212313E-2</v>
      </c>
      <c r="C20" s="9">
        <f t="shared" si="3"/>
        <v>0.11980830670926518</v>
      </c>
      <c r="D20" s="9">
        <f t="shared" si="3"/>
        <v>0.23696682464454977</v>
      </c>
      <c r="E20" s="9">
        <f t="shared" si="3"/>
        <v>0.23677979479084454</v>
      </c>
      <c r="F20" s="9">
        <f t="shared" si="3"/>
        <v>0.25284450063211128</v>
      </c>
      <c r="G20" s="9">
        <f t="shared" si="3"/>
        <v>0.31733439111463707</v>
      </c>
      <c r="H20" s="9">
        <f t="shared" si="3"/>
        <v>0.33528918692372173</v>
      </c>
      <c r="I20" s="9">
        <f t="shared" si="3"/>
        <v>0.42247570764681025</v>
      </c>
      <c r="J20" s="9">
        <f t="shared" si="3"/>
        <v>0.41254125412541248</v>
      </c>
      <c r="K20" s="9">
        <f t="shared" si="3"/>
        <v>0.32167269802975473</v>
      </c>
      <c r="L20" s="9">
        <f t="shared" si="3"/>
        <v>0.34722222222222221</v>
      </c>
      <c r="M20" s="9">
        <f t="shared" si="3"/>
        <v>0.37174721189591076</v>
      </c>
      <c r="N20" s="9">
        <f t="shared" si="3"/>
        <v>0.45095828635851182</v>
      </c>
      <c r="O20" s="9">
        <f t="shared" si="3"/>
        <v>0.34469551895825351</v>
      </c>
      <c r="P20" s="9">
        <f t="shared" si="0"/>
        <v>0.45129748025573524</v>
      </c>
      <c r="Q20" s="9">
        <f t="shared" si="0"/>
        <v>0.69955817378497798</v>
      </c>
      <c r="R20" s="9">
        <f t="shared" ref="R20" si="14">R10/R$3*100</f>
        <v>1.0165662650602409</v>
      </c>
      <c r="S20" s="9">
        <f t="shared" si="1"/>
        <v>1.2635379061371841</v>
      </c>
      <c r="T20" s="9">
        <f t="shared" si="1"/>
        <v>1.1908812521265737</v>
      </c>
      <c r="U20" s="9">
        <f t="shared" ref="U20" si="15">U10/U$3*100</f>
        <v>1.2935323383084576</v>
      </c>
    </row>
    <row r="21" spans="1:21" x14ac:dyDescent="0.2">
      <c r="A21" s="5" t="s">
        <v>32</v>
      </c>
      <c r="B21" s="9">
        <f t="shared" si="3"/>
        <v>0.99132589838909546</v>
      </c>
      <c r="C21" s="9">
        <f t="shared" si="3"/>
        <v>1.1980830670926517</v>
      </c>
      <c r="D21" s="9">
        <f t="shared" si="3"/>
        <v>1.2638230647709321</v>
      </c>
      <c r="E21" s="9">
        <f t="shared" si="3"/>
        <v>1.5390686661404893</v>
      </c>
      <c r="F21" s="9">
        <f t="shared" si="3"/>
        <v>1.1799410029498525</v>
      </c>
      <c r="G21" s="9">
        <f t="shared" si="3"/>
        <v>1.3486711622372074</v>
      </c>
      <c r="H21" s="9">
        <f t="shared" si="3"/>
        <v>1.5507124895222129</v>
      </c>
      <c r="I21" s="9">
        <f t="shared" si="3"/>
        <v>1.4786649767638362</v>
      </c>
      <c r="J21" s="9">
        <f t="shared" si="3"/>
        <v>1.8151815181518154</v>
      </c>
      <c r="K21" s="9">
        <f t="shared" si="3"/>
        <v>1.527945315641335</v>
      </c>
      <c r="L21" s="9">
        <f t="shared" si="3"/>
        <v>1.7746913580246912</v>
      </c>
      <c r="M21" s="9">
        <f t="shared" si="3"/>
        <v>1.5613382899628252</v>
      </c>
      <c r="N21" s="9">
        <f t="shared" si="3"/>
        <v>2.1044720030063884</v>
      </c>
      <c r="O21" s="9">
        <f t="shared" si="3"/>
        <v>2.1830716200689393</v>
      </c>
      <c r="P21" s="9">
        <f t="shared" si="0"/>
        <v>1.7299736743136518</v>
      </c>
      <c r="Q21" s="9">
        <f t="shared" si="0"/>
        <v>2.5773195876288657</v>
      </c>
      <c r="R21" s="9">
        <f t="shared" ref="R21" si="16">R11/R$3*100</f>
        <v>1.9954819277108431</v>
      </c>
      <c r="S21" s="9">
        <f t="shared" si="1"/>
        <v>2.1660649819494582</v>
      </c>
      <c r="T21" s="9">
        <f t="shared" si="1"/>
        <v>2.1435862538278325</v>
      </c>
      <c r="U21" s="9">
        <f t="shared" ref="U21" si="17">U11/U$3*100</f>
        <v>2.9187396351575456</v>
      </c>
    </row>
    <row r="22" spans="1:21" x14ac:dyDescent="0.2">
      <c r="A22" s="5" t="s">
        <v>20</v>
      </c>
      <c r="B22" s="9">
        <f t="shared" si="3"/>
        <v>1.4043783560512184</v>
      </c>
      <c r="C22" s="9">
        <f t="shared" si="3"/>
        <v>1.3178913738019169</v>
      </c>
      <c r="D22" s="9">
        <f t="shared" si="3"/>
        <v>3.1990521327014214</v>
      </c>
      <c r="E22" s="9">
        <f t="shared" si="3"/>
        <v>3.9068666140489343</v>
      </c>
      <c r="F22" s="9">
        <f t="shared" si="3"/>
        <v>3.5819637589549091</v>
      </c>
      <c r="G22" s="9">
        <f t="shared" si="3"/>
        <v>6.0690202300674336</v>
      </c>
      <c r="H22" s="9">
        <f t="shared" si="3"/>
        <v>5.4065381391450122</v>
      </c>
      <c r="I22" s="9">
        <f t="shared" si="3"/>
        <v>6.8018588931136463</v>
      </c>
      <c r="J22" s="9">
        <f t="shared" si="3"/>
        <v>8.7046204620462042</v>
      </c>
      <c r="K22" s="9">
        <f t="shared" si="3"/>
        <v>11.218335343787695</v>
      </c>
      <c r="L22" s="9">
        <f t="shared" si="3"/>
        <v>12.268518518518519</v>
      </c>
      <c r="M22" s="9">
        <f t="shared" si="3"/>
        <v>14.1635687732342</v>
      </c>
      <c r="N22" s="9">
        <f t="shared" si="3"/>
        <v>12.589252160841788</v>
      </c>
      <c r="O22" s="9">
        <f t="shared" si="3"/>
        <v>9.2301800076599001</v>
      </c>
      <c r="P22" s="9">
        <f t="shared" si="0"/>
        <v>8.9131252350507708</v>
      </c>
      <c r="Q22" s="9">
        <f t="shared" si="0"/>
        <v>9.4256259204712816</v>
      </c>
      <c r="R22" s="9">
        <f t="shared" ref="R22" si="18">R12/R$3*100</f>
        <v>11.521084337349398</v>
      </c>
      <c r="S22" s="9">
        <f t="shared" si="1"/>
        <v>12.63537906137184</v>
      </c>
      <c r="T22" s="9">
        <f t="shared" si="1"/>
        <v>11.160258591357605</v>
      </c>
      <c r="U22" s="9">
        <f t="shared" ref="U22" si="19">U12/U$3*100</f>
        <v>8.8888888888888893</v>
      </c>
    </row>
    <row r="23" spans="1:21" x14ac:dyDescent="0.2">
      <c r="A23" s="8" t="s">
        <v>24</v>
      </c>
      <c r="B23" s="7"/>
      <c r="C23" s="7"/>
      <c r="D23" s="7"/>
      <c r="E23" s="7"/>
      <c r="F23" s="7"/>
      <c r="G23" s="7"/>
      <c r="H23" s="7"/>
      <c r="I23" s="7"/>
      <c r="J23" s="7"/>
      <c r="K23" s="7"/>
      <c r="L23" s="7"/>
      <c r="M23" s="7"/>
      <c r="N23" s="7"/>
      <c r="O23" s="7"/>
      <c r="P23" s="7"/>
      <c r="Q23" s="7"/>
      <c r="R23" s="7"/>
      <c r="S23" s="7"/>
      <c r="T23" s="7"/>
      <c r="U23" s="7"/>
    </row>
    <row r="24" spans="1:21" x14ac:dyDescent="0.2">
      <c r="A24" s="5" t="s">
        <v>15</v>
      </c>
      <c r="B24" s="9">
        <f>B4/(B$3-B$11-B$12)*100</f>
        <v>0.3808717731696995</v>
      </c>
      <c r="C24" s="9">
        <f t="shared" ref="C24:R30" si="20">C4/(C$3-C$11-C$12)*100</f>
        <v>0.28676771814829988</v>
      </c>
      <c r="D24" s="9">
        <f t="shared" si="20"/>
        <v>0.37205456800330716</v>
      </c>
      <c r="E24" s="9">
        <f t="shared" si="20"/>
        <v>0.37562604340567612</v>
      </c>
      <c r="F24" s="9">
        <f t="shared" si="20"/>
        <v>0.44247787610619471</v>
      </c>
      <c r="G24" s="9">
        <f t="shared" si="20"/>
        <v>0.34275921165381323</v>
      </c>
      <c r="H24" s="9">
        <f t="shared" si="20"/>
        <v>0.27027027027027029</v>
      </c>
      <c r="I24" s="9">
        <f t="shared" si="20"/>
        <v>0.32243205895900506</v>
      </c>
      <c r="J24" s="9">
        <f t="shared" si="20"/>
        <v>0.27662517289073307</v>
      </c>
      <c r="K24" s="9">
        <f t="shared" si="20"/>
        <v>0.27649769585253459</v>
      </c>
      <c r="L24" s="9">
        <f t="shared" si="20"/>
        <v>0.26929982046678635</v>
      </c>
      <c r="M24" s="9">
        <f t="shared" si="20"/>
        <v>0.35288928098808997</v>
      </c>
      <c r="N24" s="9">
        <f t="shared" si="20"/>
        <v>0.30837004405286345</v>
      </c>
      <c r="O24" s="9">
        <f t="shared" si="20"/>
        <v>0.34587116299178555</v>
      </c>
      <c r="P24" s="9">
        <f t="shared" si="20"/>
        <v>0.25252525252525254</v>
      </c>
      <c r="Q24" s="9">
        <f t="shared" si="20"/>
        <v>0.41841004184100417</v>
      </c>
      <c r="R24" s="9">
        <f t="shared" si="20"/>
        <v>0.30474531998258597</v>
      </c>
      <c r="S24" s="9">
        <f t="shared" ref="S24:T30" si="21">S4/(S$3-S$11-S$12)*100</f>
        <v>0.50847457627118642</v>
      </c>
      <c r="T24" s="9">
        <f t="shared" si="21"/>
        <v>0.19623233908948193</v>
      </c>
      <c r="U24" s="9">
        <f t="shared" ref="U24" si="22">U4/(U$3-U$11-U$12)*100</f>
        <v>0.2632568634825122</v>
      </c>
    </row>
    <row r="25" spans="1:21" x14ac:dyDescent="0.2">
      <c r="A25" s="5" t="s">
        <v>16</v>
      </c>
      <c r="B25" s="9">
        <f t="shared" ref="B25:O30" si="23">B5/(B$3-B$11-B$12)*100</f>
        <v>6.178586542530681</v>
      </c>
      <c r="C25" s="9">
        <f t="shared" si="23"/>
        <v>6.4727570667759107</v>
      </c>
      <c r="D25" s="9">
        <f t="shared" si="23"/>
        <v>6.9036792062835888</v>
      </c>
      <c r="E25" s="9">
        <f t="shared" si="23"/>
        <v>7.3038397328881466</v>
      </c>
      <c r="F25" s="9">
        <f t="shared" si="23"/>
        <v>7.2123893805309729</v>
      </c>
      <c r="G25" s="9">
        <f t="shared" si="23"/>
        <v>7.5407026563838908</v>
      </c>
      <c r="H25" s="9">
        <f t="shared" si="23"/>
        <v>7.2972972972972974</v>
      </c>
      <c r="I25" s="9">
        <f t="shared" si="23"/>
        <v>7.5541225241824055</v>
      </c>
      <c r="J25" s="9">
        <f t="shared" si="23"/>
        <v>7.7916090364223143</v>
      </c>
      <c r="K25" s="9">
        <f t="shared" si="23"/>
        <v>8.3410138248847918</v>
      </c>
      <c r="L25" s="9">
        <f t="shared" si="23"/>
        <v>8.9766606822262123</v>
      </c>
      <c r="M25" s="9">
        <f t="shared" si="23"/>
        <v>8.9545655050727841</v>
      </c>
      <c r="N25" s="9">
        <f t="shared" si="23"/>
        <v>9.1629955947136565</v>
      </c>
      <c r="O25" s="9">
        <f t="shared" si="23"/>
        <v>8.6035451794206654</v>
      </c>
      <c r="P25" s="9">
        <f t="shared" si="20"/>
        <v>8.8383838383838391</v>
      </c>
      <c r="Q25" s="9">
        <f t="shared" si="20"/>
        <v>9.7071129707112966</v>
      </c>
      <c r="R25" s="9">
        <f t="shared" ref="R25" si="24">R5/(R$3-R$11-R$12)*100</f>
        <v>10.535481062255116</v>
      </c>
      <c r="S25" s="9">
        <f t="shared" si="21"/>
        <v>11.779661016949152</v>
      </c>
      <c r="T25" s="9">
        <f t="shared" si="21"/>
        <v>13.69701726844584</v>
      </c>
      <c r="U25" s="9">
        <f t="shared" ref="U25" si="25">U5/(U$3-U$11-U$12)*100</f>
        <v>13.764573147799924</v>
      </c>
    </row>
    <row r="26" spans="1:21" x14ac:dyDescent="0.2">
      <c r="A26" s="5" t="s">
        <v>17</v>
      </c>
      <c r="B26" s="9">
        <f t="shared" si="23"/>
        <v>7.2365636902242914</v>
      </c>
      <c r="C26" s="9">
        <f t="shared" si="23"/>
        <v>7.2511265874641548</v>
      </c>
      <c r="D26" s="9">
        <f t="shared" si="23"/>
        <v>7.193054981397272</v>
      </c>
      <c r="E26" s="9">
        <f t="shared" si="23"/>
        <v>5.8848080133555927</v>
      </c>
      <c r="F26" s="9">
        <f t="shared" si="23"/>
        <v>5.4867256637168138</v>
      </c>
      <c r="G26" s="9">
        <f t="shared" si="23"/>
        <v>5.9982862039417304</v>
      </c>
      <c r="H26" s="9">
        <f t="shared" si="23"/>
        <v>6.1261261261261257</v>
      </c>
      <c r="I26" s="9">
        <f t="shared" si="23"/>
        <v>6.5407646245969602</v>
      </c>
      <c r="J26" s="9">
        <f t="shared" si="23"/>
        <v>6.0857538035961269</v>
      </c>
      <c r="K26" s="9">
        <f t="shared" si="23"/>
        <v>6.8202764976958523</v>
      </c>
      <c r="L26" s="9">
        <f t="shared" si="23"/>
        <v>6.4631956912028716</v>
      </c>
      <c r="M26" s="9">
        <f t="shared" si="23"/>
        <v>6.4402293780326429</v>
      </c>
      <c r="N26" s="9">
        <f t="shared" si="23"/>
        <v>6.2555066079295161</v>
      </c>
      <c r="O26" s="9">
        <f t="shared" si="23"/>
        <v>7.1335927367055767</v>
      </c>
      <c r="P26" s="9">
        <f t="shared" si="20"/>
        <v>7.154882154882154</v>
      </c>
      <c r="Q26" s="9">
        <f t="shared" si="20"/>
        <v>7.9497907949790791</v>
      </c>
      <c r="R26" s="9">
        <f t="shared" ref="R26" si="26">R6/(R$3-R$11-R$12)*100</f>
        <v>7.6186329995646496</v>
      </c>
      <c r="S26" s="9">
        <f t="shared" si="21"/>
        <v>8.6440677966101696</v>
      </c>
      <c r="T26" s="9">
        <f t="shared" si="21"/>
        <v>9.0266875981161689</v>
      </c>
      <c r="U26" s="9">
        <f t="shared" ref="U26" si="27">U6/(U$3-U$11-U$12)*100</f>
        <v>9.1011658518239944</v>
      </c>
    </row>
    <row r="27" spans="1:21" x14ac:dyDescent="0.2">
      <c r="A27" s="5" t="s">
        <v>18</v>
      </c>
      <c r="B27" s="9">
        <f t="shared" si="23"/>
        <v>6.6864155734236137</v>
      </c>
      <c r="C27" s="9">
        <f t="shared" si="23"/>
        <v>6.3498566161409258</v>
      </c>
      <c r="D27" s="9">
        <f t="shared" si="23"/>
        <v>6.4076064489458444</v>
      </c>
      <c r="E27" s="9">
        <f t="shared" si="23"/>
        <v>6.8447412353923207</v>
      </c>
      <c r="F27" s="9">
        <f t="shared" si="23"/>
        <v>6.5486725663716809</v>
      </c>
      <c r="G27" s="9">
        <f t="shared" si="23"/>
        <v>7.0265638389031704</v>
      </c>
      <c r="H27" s="9">
        <f t="shared" si="23"/>
        <v>7.2522522522522515</v>
      </c>
      <c r="I27" s="9">
        <f t="shared" si="23"/>
        <v>7.093505297098111</v>
      </c>
      <c r="J27" s="9">
        <f t="shared" si="23"/>
        <v>7.422775472568004</v>
      </c>
      <c r="K27" s="9">
        <f t="shared" si="23"/>
        <v>8.064516129032258</v>
      </c>
      <c r="L27" s="9">
        <f t="shared" si="23"/>
        <v>8.3034111310592458</v>
      </c>
      <c r="M27" s="9">
        <f t="shared" si="23"/>
        <v>9.2633436259373614</v>
      </c>
      <c r="N27" s="9">
        <f t="shared" si="23"/>
        <v>8.9867841409691636</v>
      </c>
      <c r="O27" s="9">
        <f t="shared" si="23"/>
        <v>9.1223519239083437</v>
      </c>
      <c r="P27" s="9">
        <f t="shared" si="20"/>
        <v>9.4276094276094273</v>
      </c>
      <c r="Q27" s="9">
        <f t="shared" si="20"/>
        <v>9.497907949790795</v>
      </c>
      <c r="R27" s="9">
        <f t="shared" ref="R27" si="28">R7/(R$3-R$11-R$12)*100</f>
        <v>9.5341750108837608</v>
      </c>
      <c r="S27" s="9">
        <f t="shared" si="21"/>
        <v>9.4067796610169498</v>
      </c>
      <c r="T27" s="9">
        <f t="shared" si="21"/>
        <v>10.596546310832025</v>
      </c>
      <c r="U27" s="9">
        <f t="shared" ref="U27" si="29">U7/(U$3-U$11-U$12)*100</f>
        <v>12.26024821361414</v>
      </c>
    </row>
    <row r="28" spans="1:21" x14ac:dyDescent="0.2">
      <c r="A28" s="5" t="s">
        <v>19</v>
      </c>
      <c r="B28" s="9">
        <f t="shared" si="23"/>
        <v>0</v>
      </c>
      <c r="C28" s="9">
        <f t="shared" si="23"/>
        <v>0</v>
      </c>
      <c r="D28" s="9">
        <f t="shared" si="23"/>
        <v>0</v>
      </c>
      <c r="E28" s="9">
        <f t="shared" si="23"/>
        <v>0</v>
      </c>
      <c r="F28" s="9">
        <f t="shared" si="23"/>
        <v>0</v>
      </c>
      <c r="G28" s="9">
        <f t="shared" si="23"/>
        <v>0</v>
      </c>
      <c r="H28" s="9">
        <f t="shared" si="23"/>
        <v>0</v>
      </c>
      <c r="I28" s="9">
        <f t="shared" si="23"/>
        <v>0</v>
      </c>
      <c r="J28" s="9">
        <f t="shared" si="23"/>
        <v>0</v>
      </c>
      <c r="K28" s="9">
        <f t="shared" si="23"/>
        <v>0</v>
      </c>
      <c r="L28" s="9">
        <f t="shared" si="23"/>
        <v>0.13464991023339318</v>
      </c>
      <c r="M28" s="9">
        <f t="shared" si="23"/>
        <v>0.13233348037053375</v>
      </c>
      <c r="N28" s="9">
        <f t="shared" si="23"/>
        <v>8.8105726872246701E-2</v>
      </c>
      <c r="O28" s="9">
        <f t="shared" si="23"/>
        <v>0.12970168612191957</v>
      </c>
      <c r="P28" s="9">
        <f t="shared" si="20"/>
        <v>0.16835016835016833</v>
      </c>
      <c r="Q28" s="9">
        <f t="shared" si="20"/>
        <v>0.12552301255230125</v>
      </c>
      <c r="R28" s="9">
        <f t="shared" ref="R28" si="30">R8/(R$3-R$11-R$12)*100</f>
        <v>0.13060513713539398</v>
      </c>
      <c r="S28" s="9">
        <f t="shared" si="21"/>
        <v>0.21186440677966101</v>
      </c>
      <c r="T28" s="9">
        <f t="shared" si="21"/>
        <v>0.11773940345368916</v>
      </c>
      <c r="U28" s="9">
        <f t="shared" ref="U28" si="31">U8/(U$3-U$11-U$12)*100</f>
        <v>0.22564874012786762</v>
      </c>
    </row>
    <row r="29" spans="1:21" x14ac:dyDescent="0.2">
      <c r="A29" s="5" t="s">
        <v>21</v>
      </c>
      <c r="B29" s="9">
        <f t="shared" si="23"/>
        <v>79.475243334743979</v>
      </c>
      <c r="C29" s="9">
        <f t="shared" si="23"/>
        <v>79.516591560835721</v>
      </c>
      <c r="D29" s="9">
        <f t="shared" si="23"/>
        <v>78.875568416701114</v>
      </c>
      <c r="E29" s="9">
        <f t="shared" si="23"/>
        <v>79.340567612687821</v>
      </c>
      <c r="F29" s="9">
        <f t="shared" si="23"/>
        <v>80.04424778761063</v>
      </c>
      <c r="G29" s="9">
        <f t="shared" si="23"/>
        <v>78.748928877463584</v>
      </c>
      <c r="H29" s="9">
        <f t="shared" si="23"/>
        <v>78.693693693693689</v>
      </c>
      <c r="I29" s="9">
        <f t="shared" si="23"/>
        <v>78.028558268079223</v>
      </c>
      <c r="J29" s="9">
        <f t="shared" si="23"/>
        <v>77.96219455970494</v>
      </c>
      <c r="K29" s="9">
        <f t="shared" si="23"/>
        <v>76.129032258064512</v>
      </c>
      <c r="L29" s="9">
        <f t="shared" si="23"/>
        <v>75.448833034111303</v>
      </c>
      <c r="M29" s="9">
        <f t="shared" si="23"/>
        <v>74.415527128363479</v>
      </c>
      <c r="N29" s="9">
        <f t="shared" si="23"/>
        <v>74.669603524229075</v>
      </c>
      <c r="O29" s="9">
        <f t="shared" si="23"/>
        <v>74.275832252485955</v>
      </c>
      <c r="P29" s="9">
        <f t="shared" si="20"/>
        <v>73.653198653198643</v>
      </c>
      <c r="Q29" s="9">
        <f t="shared" si="20"/>
        <v>71.506276150627613</v>
      </c>
      <c r="R29" s="9">
        <f t="shared" ref="R29" si="32">R9/(R$3-R$11-R$12)*100</f>
        <v>70.700914235959942</v>
      </c>
      <c r="S29" s="9">
        <f t="shared" si="21"/>
        <v>67.966101694915267</v>
      </c>
      <c r="T29" s="9">
        <f t="shared" si="21"/>
        <v>64.992150706436419</v>
      </c>
      <c r="U29" s="9">
        <f t="shared" ref="U29" si="33">U9/(U$3-U$11-U$12)*100</f>
        <v>62.918390372320424</v>
      </c>
    </row>
    <row r="30" spans="1:21" x14ac:dyDescent="0.2">
      <c r="A30" s="5" t="s">
        <v>22</v>
      </c>
      <c r="B30" s="9">
        <f t="shared" si="23"/>
        <v>4.2319085907744393E-2</v>
      </c>
      <c r="C30" s="9">
        <f t="shared" si="23"/>
        <v>0.12290045063498567</v>
      </c>
      <c r="D30" s="9">
        <f t="shared" si="23"/>
        <v>0.24803637866887143</v>
      </c>
      <c r="E30" s="9">
        <f t="shared" si="23"/>
        <v>0.25041736227045075</v>
      </c>
      <c r="F30" s="9">
        <f t="shared" si="23"/>
        <v>0.26548672566371678</v>
      </c>
      <c r="G30" s="9">
        <f t="shared" si="23"/>
        <v>0.34275921165381323</v>
      </c>
      <c r="H30" s="9">
        <f t="shared" si="23"/>
        <v>0.36036036036036034</v>
      </c>
      <c r="I30" s="9">
        <f t="shared" si="23"/>
        <v>0.46061722708429292</v>
      </c>
      <c r="J30" s="9">
        <f t="shared" si="23"/>
        <v>0.46104195481788846</v>
      </c>
      <c r="K30" s="9">
        <f t="shared" si="23"/>
        <v>0.3686635944700461</v>
      </c>
      <c r="L30" s="9">
        <f t="shared" si="23"/>
        <v>0.40394973070017948</v>
      </c>
      <c r="M30" s="9">
        <f t="shared" si="23"/>
        <v>0.4411116012351125</v>
      </c>
      <c r="N30" s="9">
        <f t="shared" si="23"/>
        <v>0.52863436123348018</v>
      </c>
      <c r="O30" s="9">
        <f t="shared" si="23"/>
        <v>0.38910505836575876</v>
      </c>
      <c r="P30" s="9">
        <f t="shared" si="20"/>
        <v>0.50505050505050508</v>
      </c>
      <c r="Q30" s="9">
        <f t="shared" si="20"/>
        <v>0.79497907949790791</v>
      </c>
      <c r="R30" s="9">
        <f t="shared" ref="R30" si="34">R10/(R$3-R$11-R$12)*100</f>
        <v>1.1754462342185459</v>
      </c>
      <c r="S30" s="9">
        <f t="shared" si="21"/>
        <v>1.4830508474576272</v>
      </c>
      <c r="T30" s="9">
        <f t="shared" si="21"/>
        <v>1.3736263736263736</v>
      </c>
      <c r="U30" s="9">
        <f t="shared" ref="U30" si="35">U10/(U$3-U$11-U$12)*100</f>
        <v>1.4667168108311395</v>
      </c>
    </row>
    <row r="31" spans="1:21" ht="140.25" customHeight="1" x14ac:dyDescent="0.2">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YMIlnz6jHl9bh3DFNaaRDx/wCgMcVwiMauqdRUgkWJJrr56EuK+yuCLtkUPFqZKM5tXJFXftbILf625+TJjBaQ==" saltValue="ca90j2PGSOSZ/xb1b1qA0w==" spinCount="100000" sheet="1" objects="1" scenarios="1"/>
  <mergeCells count="2">
    <mergeCell ref="A1:Q1"/>
    <mergeCell ref="A31:R31"/>
  </mergeCells>
  <phoneticPr fontId="7"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 RaceEthn</vt:lpstr>
      <vt:lpstr>FT Employees RaceEthn</vt:lpstr>
      <vt:lpstr>PT Employees RaceEthn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2023-02-08T13:58:01Z</cp:lastPrinted>
  <dcterms:created xsi:type="dcterms:W3CDTF">2015-04-20T19:21:38Z</dcterms:created>
  <dcterms:modified xsi:type="dcterms:W3CDTF">2026-03-18T19:41:11Z</dcterms:modified>
</cp:coreProperties>
</file>